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lzania\Desktop\REDE\"/>
    </mc:Choice>
  </mc:AlternateContent>
  <xr:revisionPtr revIDLastSave="0" documentId="8_{0E3F3144-D219-401E-9612-7213E9D98777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CALCULOS -PONTUAÇAO" sheetId="1" r:id="rId1"/>
    <sheet name="PRODUÇÃO CIENTIFICA 2017-2020" sheetId="2" r:id="rId2"/>
    <sheet name="ESTRATOS REFERENCIA" sheetId="3" r:id="rId3"/>
  </sheets>
  <definedNames>
    <definedName name="_xlnm._FilterDatabase" localSheetId="2" hidden="1">'ESTRATOS REFERENCIA'!$A$1:$D$169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8" i="1" l="1"/>
  <c r="L9" i="1"/>
  <c r="BG23" i="1"/>
  <c r="BF23" i="1"/>
  <c r="BE23" i="1"/>
  <c r="BD23" i="1"/>
  <c r="BC23" i="1"/>
  <c r="BA23" i="1"/>
  <c r="AZ23" i="1"/>
  <c r="BG22" i="1"/>
  <c r="BF22" i="1"/>
  <c r="BE22" i="1"/>
  <c r="BD22" i="1"/>
  <c r="BC22" i="1"/>
  <c r="BB22" i="1"/>
  <c r="BA22" i="1"/>
  <c r="AZ22" i="1"/>
  <c r="BI22" i="1" s="1"/>
  <c r="BG21" i="1"/>
  <c r="BF21" i="1"/>
  <c r="BE21" i="1"/>
  <c r="BD21" i="1"/>
  <c r="BC21" i="1"/>
  <c r="BB21" i="1"/>
  <c r="BA21" i="1"/>
  <c r="AZ21" i="1"/>
  <c r="BI21" i="1" s="1"/>
  <c r="BG20" i="1"/>
  <c r="BF20" i="1"/>
  <c r="BE20" i="1"/>
  <c r="BD20" i="1"/>
  <c r="BC20" i="1"/>
  <c r="BB20" i="1"/>
  <c r="BA20" i="1"/>
  <c r="AZ20" i="1"/>
  <c r="BI20" i="1" s="1"/>
  <c r="BG19" i="1"/>
  <c r="BF19" i="1"/>
  <c r="BE19" i="1"/>
  <c r="BD19" i="1"/>
  <c r="BC19" i="1"/>
  <c r="BB19" i="1"/>
  <c r="BA19" i="1"/>
  <c r="AZ19" i="1"/>
  <c r="BI19" i="1" s="1"/>
  <c r="BG18" i="1"/>
  <c r="BF18" i="1"/>
  <c r="BE18" i="1"/>
  <c r="BD18" i="1"/>
  <c r="BC18" i="1"/>
  <c r="BB18" i="1"/>
  <c r="BA18" i="1"/>
  <c r="AZ18" i="1"/>
  <c r="BI18" i="1" s="1"/>
  <c r="BJ17" i="1"/>
  <c r="BG17" i="1"/>
  <c r="BF17" i="1"/>
  <c r="BE17" i="1"/>
  <c r="BD17" i="1"/>
  <c r="BC17" i="1"/>
  <c r="AZ17" i="1"/>
  <c r="BI17" i="1" s="1"/>
  <c r="BG16" i="1"/>
  <c r="BF16" i="1"/>
  <c r="BE16" i="1"/>
  <c r="BD16" i="1"/>
  <c r="BC16" i="1"/>
  <c r="BB16" i="1"/>
  <c r="BA16" i="1"/>
  <c r="AZ16" i="1"/>
  <c r="BJ16" i="1" s="1"/>
  <c r="BG15" i="1"/>
  <c r="BF15" i="1"/>
  <c r="BE15" i="1"/>
  <c r="BD15" i="1"/>
  <c r="BC15" i="1"/>
  <c r="BB15" i="1"/>
  <c r="BA15" i="1"/>
  <c r="AZ15" i="1"/>
  <c r="BJ15" i="1" s="1"/>
  <c r="BG14" i="1"/>
  <c r="BF14" i="1"/>
  <c r="BE14" i="1"/>
  <c r="BD14" i="1"/>
  <c r="BC14" i="1"/>
  <c r="BB14" i="1"/>
  <c r="BA14" i="1"/>
  <c r="AZ14" i="1"/>
  <c r="BJ14" i="1" s="1"/>
  <c r="BG13" i="1"/>
  <c r="BF13" i="1"/>
  <c r="BE13" i="1"/>
  <c r="BD13" i="1"/>
  <c r="BC13" i="1"/>
  <c r="BK13" i="1" s="1"/>
  <c r="BB13" i="1"/>
  <c r="BA13" i="1"/>
  <c r="AZ13" i="1"/>
  <c r="BJ13" i="1" s="1"/>
  <c r="BG12" i="1"/>
  <c r="BF12" i="1"/>
  <c r="BE12" i="1"/>
  <c r="BD12" i="1"/>
  <c r="BC12" i="1"/>
  <c r="BK12" i="1" s="1"/>
  <c r="BB12" i="1"/>
  <c r="BA12" i="1"/>
  <c r="AZ12" i="1"/>
  <c r="BJ12" i="1" s="1"/>
  <c r="BG11" i="1"/>
  <c r="BF11" i="1"/>
  <c r="BE11" i="1"/>
  <c r="BD11" i="1"/>
  <c r="BC11" i="1"/>
  <c r="BK11" i="1" s="1"/>
  <c r="BB11" i="1"/>
  <c r="BA11" i="1"/>
  <c r="AZ11" i="1"/>
  <c r="BJ11" i="1" s="1"/>
  <c r="BG10" i="1"/>
  <c r="BF10" i="1"/>
  <c r="BE10" i="1"/>
  <c r="BD10" i="1"/>
  <c r="BC10" i="1"/>
  <c r="BK10" i="1" s="1"/>
  <c r="BB10" i="1"/>
  <c r="BA10" i="1"/>
  <c r="AZ10" i="1"/>
  <c r="BJ10" i="1" s="1"/>
  <c r="BG9" i="1"/>
  <c r="BF9" i="1"/>
  <c r="BE9" i="1"/>
  <c r="BD9" i="1"/>
  <c r="BC9" i="1"/>
  <c r="BK9" i="1" s="1"/>
  <c r="BB9" i="1"/>
  <c r="BA9" i="1"/>
  <c r="AZ9" i="1"/>
  <c r="BJ9" i="1" s="1"/>
  <c r="BG8" i="1"/>
  <c r="BF8" i="1"/>
  <c r="BE8" i="1"/>
  <c r="BD8" i="1"/>
  <c r="BC8" i="1"/>
  <c r="BK8" i="1" s="1"/>
  <c r="BB8" i="1"/>
  <c r="BA8" i="1"/>
  <c r="AZ8" i="1"/>
  <c r="BJ8" i="1" s="1"/>
  <c r="BG7" i="1"/>
  <c r="BF7" i="1"/>
  <c r="BE7" i="1"/>
  <c r="BD7" i="1"/>
  <c r="BC7" i="1"/>
  <c r="BK7" i="1" s="1"/>
  <c r="BB7" i="1"/>
  <c r="BA7" i="1"/>
  <c r="AZ7" i="1"/>
  <c r="BJ7" i="1" s="1"/>
  <c r="BG6" i="1"/>
  <c r="BF6" i="1"/>
  <c r="BE6" i="1"/>
  <c r="BD6" i="1"/>
  <c r="BC6" i="1"/>
  <c r="BK6" i="1" s="1"/>
  <c r="BB6" i="1"/>
  <c r="BA6" i="1"/>
  <c r="AZ6" i="1"/>
  <c r="BJ6" i="1" s="1"/>
  <c r="BG5" i="1"/>
  <c r="BF5" i="1"/>
  <c r="BE5" i="1"/>
  <c r="BD5" i="1"/>
  <c r="BC5" i="1"/>
  <c r="BB5" i="1"/>
  <c r="BA5" i="1"/>
  <c r="AZ5" i="1"/>
  <c r="BJ5" i="1" s="1"/>
  <c r="AL23" i="1"/>
  <c r="AK23" i="1"/>
  <c r="AJ23" i="1"/>
  <c r="AI23" i="1"/>
  <c r="AH23" i="1"/>
  <c r="AF23" i="1"/>
  <c r="AE23" i="1"/>
  <c r="AL22" i="1"/>
  <c r="AK22" i="1"/>
  <c r="AJ22" i="1"/>
  <c r="AI22" i="1"/>
  <c r="AH22" i="1"/>
  <c r="AG22" i="1"/>
  <c r="AF22" i="1"/>
  <c r="AE22" i="1"/>
  <c r="AN22" i="1" s="1"/>
  <c r="AL21" i="1"/>
  <c r="AK21" i="1"/>
  <c r="AJ21" i="1"/>
  <c r="AI21" i="1"/>
  <c r="AH21" i="1"/>
  <c r="AG21" i="1"/>
  <c r="AF21" i="1"/>
  <c r="AE21" i="1"/>
  <c r="AN21" i="1" s="1"/>
  <c r="AL20" i="1"/>
  <c r="AK20" i="1"/>
  <c r="AJ20" i="1"/>
  <c r="AI20" i="1"/>
  <c r="AH20" i="1"/>
  <c r="AG20" i="1"/>
  <c r="AP20" i="1" s="1"/>
  <c r="AF20" i="1"/>
  <c r="AE20" i="1"/>
  <c r="AN20" i="1" s="1"/>
  <c r="AL19" i="1"/>
  <c r="AK19" i="1"/>
  <c r="AJ19" i="1"/>
  <c r="AI19" i="1"/>
  <c r="AH19" i="1"/>
  <c r="AG19" i="1"/>
  <c r="AF19" i="1"/>
  <c r="AE19" i="1"/>
  <c r="AN19" i="1" s="1"/>
  <c r="AL18" i="1"/>
  <c r="AK18" i="1"/>
  <c r="AJ18" i="1"/>
  <c r="AI18" i="1"/>
  <c r="AH18" i="1"/>
  <c r="AG18" i="1"/>
  <c r="AF18" i="1"/>
  <c r="AE18" i="1"/>
  <c r="AN18" i="1" s="1"/>
  <c r="AL17" i="1"/>
  <c r="AK17" i="1"/>
  <c r="AJ17" i="1"/>
  <c r="AI17" i="1"/>
  <c r="AH17" i="1"/>
  <c r="AE17" i="1"/>
  <c r="AN17" i="1" s="1"/>
  <c r="AL16" i="1"/>
  <c r="AK16" i="1"/>
  <c r="AJ16" i="1"/>
  <c r="AI16" i="1"/>
  <c r="AH16" i="1"/>
  <c r="AG16" i="1"/>
  <c r="AF16" i="1"/>
  <c r="AE16" i="1"/>
  <c r="AO16" i="1" s="1"/>
  <c r="AL15" i="1"/>
  <c r="AK15" i="1"/>
  <c r="AJ15" i="1"/>
  <c r="AI15" i="1"/>
  <c r="AH15" i="1"/>
  <c r="AG15" i="1"/>
  <c r="AF15" i="1"/>
  <c r="AE15" i="1"/>
  <c r="AO15" i="1" s="1"/>
  <c r="AL14" i="1"/>
  <c r="AK14" i="1"/>
  <c r="AJ14" i="1"/>
  <c r="AI14" i="1"/>
  <c r="AH14" i="1"/>
  <c r="AG14" i="1"/>
  <c r="AF14" i="1"/>
  <c r="AE14" i="1"/>
  <c r="AO14" i="1" s="1"/>
  <c r="AL13" i="1"/>
  <c r="AK13" i="1"/>
  <c r="AJ13" i="1"/>
  <c r="AI13" i="1"/>
  <c r="AH13" i="1"/>
  <c r="AG13" i="1"/>
  <c r="AF13" i="1"/>
  <c r="AE13" i="1"/>
  <c r="AO13" i="1" s="1"/>
  <c r="AL12" i="1"/>
  <c r="AK12" i="1"/>
  <c r="AJ12" i="1"/>
  <c r="AI12" i="1"/>
  <c r="AH12" i="1"/>
  <c r="AG12" i="1"/>
  <c r="AF12" i="1"/>
  <c r="AE12" i="1"/>
  <c r="AO12" i="1" s="1"/>
  <c r="AL11" i="1"/>
  <c r="AK11" i="1"/>
  <c r="AJ11" i="1"/>
  <c r="AI11" i="1"/>
  <c r="AH11" i="1"/>
  <c r="AG11" i="1"/>
  <c r="AF11" i="1"/>
  <c r="AE11" i="1"/>
  <c r="AO11" i="1" s="1"/>
  <c r="AL10" i="1"/>
  <c r="AK10" i="1"/>
  <c r="AJ10" i="1"/>
  <c r="AI10" i="1"/>
  <c r="AH10" i="1"/>
  <c r="AG10" i="1"/>
  <c r="AF10" i="1"/>
  <c r="AE10" i="1"/>
  <c r="AO10" i="1" s="1"/>
  <c r="AL9" i="1"/>
  <c r="AK9" i="1"/>
  <c r="AJ9" i="1"/>
  <c r="AI9" i="1"/>
  <c r="AH9" i="1"/>
  <c r="AG9" i="1"/>
  <c r="AF9" i="1"/>
  <c r="AE9" i="1"/>
  <c r="AO9" i="1" s="1"/>
  <c r="AL8" i="1"/>
  <c r="AK8" i="1"/>
  <c r="AJ8" i="1"/>
  <c r="AI8" i="1"/>
  <c r="AG8" i="1"/>
  <c r="AF8" i="1"/>
  <c r="AE8" i="1"/>
  <c r="AL7" i="1"/>
  <c r="AK7" i="1"/>
  <c r="AJ7" i="1"/>
  <c r="AI7" i="1"/>
  <c r="AH7" i="1"/>
  <c r="AG7" i="1"/>
  <c r="AF7" i="1"/>
  <c r="AE7" i="1"/>
  <c r="AO7" i="1" s="1"/>
  <c r="AL6" i="1"/>
  <c r="AK6" i="1"/>
  <c r="AJ6" i="1"/>
  <c r="AI6" i="1"/>
  <c r="AH6" i="1"/>
  <c r="AG6" i="1"/>
  <c r="AF6" i="1"/>
  <c r="AE6" i="1"/>
  <c r="AO6" i="1" s="1"/>
  <c r="AL5" i="1"/>
  <c r="AK5" i="1"/>
  <c r="AJ5" i="1"/>
  <c r="AI5" i="1"/>
  <c r="AH5" i="1"/>
  <c r="AG5" i="1"/>
  <c r="AF5" i="1"/>
  <c r="AE5" i="1"/>
  <c r="AO5" i="1" s="1"/>
  <c r="Q23" i="1"/>
  <c r="AO8" i="1" l="1"/>
  <c r="AO23" i="1"/>
  <c r="BK14" i="1"/>
  <c r="AP5" i="1"/>
  <c r="AP6" i="1"/>
  <c r="AP7" i="1"/>
  <c r="AP8" i="1"/>
  <c r="AP9" i="1"/>
  <c r="AP10" i="1"/>
  <c r="AP11" i="1"/>
  <c r="AP12" i="1"/>
  <c r="AP13" i="1"/>
  <c r="AP14" i="1"/>
  <c r="AP15" i="1"/>
  <c r="AO17" i="1"/>
  <c r="AP19" i="1"/>
  <c r="AO21" i="1"/>
  <c r="BJ20" i="1"/>
  <c r="AO18" i="1"/>
  <c r="AO22" i="1"/>
  <c r="BK5" i="1"/>
  <c r="BJ21" i="1"/>
  <c r="AP16" i="1"/>
  <c r="AO19" i="1"/>
  <c r="AP21" i="1"/>
  <c r="BK15" i="1"/>
  <c r="BK16" i="1"/>
  <c r="BJ18" i="1"/>
  <c r="BJ22" i="1"/>
  <c r="AP18" i="1"/>
  <c r="AO20" i="1"/>
  <c r="AP22" i="1"/>
  <c r="BJ19" i="1"/>
  <c r="BJ23" i="1"/>
  <c r="BH5" i="1"/>
  <c r="BH6" i="1"/>
  <c r="BH7" i="1"/>
  <c r="BH8" i="1"/>
  <c r="BH9" i="1"/>
  <c r="BH10" i="1"/>
  <c r="BH11" i="1"/>
  <c r="BH12" i="1"/>
  <c r="BH13" i="1"/>
  <c r="BH14" i="1"/>
  <c r="BH15" i="1"/>
  <c r="BH16" i="1"/>
  <c r="BK17" i="1"/>
  <c r="BK18" i="1"/>
  <c r="BK19" i="1"/>
  <c r="BK20" i="1"/>
  <c r="BK21" i="1"/>
  <c r="BK22" i="1"/>
  <c r="BH23" i="1"/>
  <c r="BI5" i="1"/>
  <c r="BI6" i="1"/>
  <c r="BI7" i="1"/>
  <c r="BI8" i="1"/>
  <c r="BI9" i="1"/>
  <c r="BI10" i="1"/>
  <c r="BI11" i="1"/>
  <c r="BI12" i="1"/>
  <c r="BI13" i="1"/>
  <c r="BI14" i="1"/>
  <c r="BI15" i="1"/>
  <c r="BI16" i="1"/>
  <c r="BH18" i="1"/>
  <c r="BH19" i="1"/>
  <c r="BH20" i="1"/>
  <c r="BH21" i="1"/>
  <c r="BH22" i="1"/>
  <c r="BI23" i="1"/>
  <c r="AM6" i="1"/>
  <c r="AM9" i="1"/>
  <c r="AM23" i="1"/>
  <c r="AN23" i="1"/>
  <c r="AM5" i="1"/>
  <c r="AM7" i="1"/>
  <c r="AM8" i="1"/>
  <c r="AM10" i="1"/>
  <c r="AM11" i="1"/>
  <c r="AM12" i="1"/>
  <c r="AM13" i="1"/>
  <c r="AM14" i="1"/>
  <c r="AM15" i="1"/>
  <c r="AM16" i="1"/>
  <c r="AP17" i="1"/>
  <c r="AN5" i="1"/>
  <c r="AN6" i="1"/>
  <c r="AN7" i="1"/>
  <c r="AN8" i="1"/>
  <c r="AN9" i="1"/>
  <c r="AN10" i="1"/>
  <c r="AN11" i="1"/>
  <c r="AN12" i="1"/>
  <c r="AN13" i="1"/>
  <c r="AN14" i="1"/>
  <c r="AN15" i="1"/>
  <c r="AN16" i="1"/>
  <c r="AM18" i="1"/>
  <c r="AM19" i="1"/>
  <c r="AM20" i="1"/>
  <c r="AM21" i="1"/>
  <c r="AM22" i="1"/>
  <c r="J16" i="1"/>
  <c r="S16" i="1" s="1"/>
  <c r="K16" i="1"/>
  <c r="L16" i="1"/>
  <c r="M16" i="1"/>
  <c r="N16" i="1"/>
  <c r="O16" i="1"/>
  <c r="P16" i="1"/>
  <c r="Q16" i="1"/>
  <c r="P23" i="1"/>
  <c r="O23" i="1"/>
  <c r="N23" i="1"/>
  <c r="M23" i="1"/>
  <c r="K23" i="1"/>
  <c r="J23" i="1"/>
  <c r="Q22" i="1"/>
  <c r="P22" i="1"/>
  <c r="O22" i="1"/>
  <c r="N22" i="1"/>
  <c r="M22" i="1"/>
  <c r="L22" i="1"/>
  <c r="K22" i="1"/>
  <c r="J22" i="1"/>
  <c r="Q21" i="1"/>
  <c r="P21" i="1"/>
  <c r="O21" i="1"/>
  <c r="N21" i="1"/>
  <c r="M21" i="1"/>
  <c r="L21" i="1"/>
  <c r="K21" i="1"/>
  <c r="J21" i="1"/>
  <c r="Q20" i="1"/>
  <c r="P20" i="1"/>
  <c r="O20" i="1"/>
  <c r="N20" i="1"/>
  <c r="M20" i="1"/>
  <c r="L20" i="1"/>
  <c r="K20" i="1"/>
  <c r="J20" i="1"/>
  <c r="S20" i="1" s="1"/>
  <c r="Q19" i="1"/>
  <c r="P19" i="1"/>
  <c r="O19" i="1"/>
  <c r="N19" i="1"/>
  <c r="M19" i="1"/>
  <c r="L19" i="1"/>
  <c r="K19" i="1"/>
  <c r="J19" i="1"/>
  <c r="Q18" i="1"/>
  <c r="P18" i="1"/>
  <c r="O18" i="1"/>
  <c r="N18" i="1"/>
  <c r="M18" i="1"/>
  <c r="L18" i="1"/>
  <c r="K18" i="1"/>
  <c r="J18" i="1"/>
  <c r="S18" i="1" s="1"/>
  <c r="Q17" i="1"/>
  <c r="P17" i="1"/>
  <c r="O17" i="1"/>
  <c r="N17" i="1"/>
  <c r="M17" i="1"/>
  <c r="J17" i="1"/>
  <c r="Q15" i="1"/>
  <c r="P15" i="1"/>
  <c r="O15" i="1"/>
  <c r="N15" i="1"/>
  <c r="M15" i="1"/>
  <c r="L15" i="1"/>
  <c r="K15" i="1"/>
  <c r="J15" i="1"/>
  <c r="Q14" i="1"/>
  <c r="P14" i="1"/>
  <c r="O14" i="1"/>
  <c r="N14" i="1"/>
  <c r="M14" i="1"/>
  <c r="L14" i="1"/>
  <c r="K14" i="1"/>
  <c r="J14" i="1"/>
  <c r="Q13" i="1"/>
  <c r="P13" i="1"/>
  <c r="O13" i="1"/>
  <c r="N13" i="1"/>
  <c r="M13" i="1"/>
  <c r="L13" i="1"/>
  <c r="K13" i="1"/>
  <c r="J13" i="1"/>
  <c r="Q12" i="1"/>
  <c r="P12" i="1"/>
  <c r="O12" i="1"/>
  <c r="N12" i="1"/>
  <c r="M12" i="1"/>
  <c r="L12" i="1"/>
  <c r="K12" i="1"/>
  <c r="J12" i="1"/>
  <c r="Q11" i="1"/>
  <c r="P11" i="1"/>
  <c r="O11" i="1"/>
  <c r="N11" i="1"/>
  <c r="M11" i="1"/>
  <c r="L11" i="1"/>
  <c r="K11" i="1"/>
  <c r="J11" i="1"/>
  <c r="Q10" i="1"/>
  <c r="P10" i="1"/>
  <c r="O10" i="1"/>
  <c r="N10" i="1"/>
  <c r="M10" i="1"/>
  <c r="L10" i="1"/>
  <c r="K10" i="1"/>
  <c r="J10" i="1"/>
  <c r="Q9" i="1"/>
  <c r="P9" i="1"/>
  <c r="O9" i="1"/>
  <c r="N9" i="1"/>
  <c r="M9" i="1"/>
  <c r="K9" i="1"/>
  <c r="J9" i="1"/>
  <c r="Q8" i="1"/>
  <c r="P8" i="1"/>
  <c r="O8" i="1"/>
  <c r="N8" i="1"/>
  <c r="M8" i="1"/>
  <c r="L8" i="1"/>
  <c r="K8" i="1"/>
  <c r="J8" i="1"/>
  <c r="Q7" i="1"/>
  <c r="P7" i="1"/>
  <c r="O7" i="1"/>
  <c r="N7" i="1"/>
  <c r="M7" i="1"/>
  <c r="L7" i="1"/>
  <c r="K7" i="1"/>
  <c r="J7" i="1"/>
  <c r="Q6" i="1"/>
  <c r="P6" i="1"/>
  <c r="O6" i="1"/>
  <c r="N6" i="1"/>
  <c r="M6" i="1"/>
  <c r="L6" i="1"/>
  <c r="K6" i="1"/>
  <c r="J6" i="1"/>
  <c r="Q5" i="1"/>
  <c r="P5" i="1"/>
  <c r="O5" i="1"/>
  <c r="N5" i="1"/>
  <c r="M5" i="1"/>
  <c r="L5" i="1"/>
  <c r="K5" i="1"/>
  <c r="J5" i="1"/>
  <c r="T16" i="1" l="1"/>
  <c r="S22" i="1"/>
  <c r="R22" i="1"/>
  <c r="R16" i="1"/>
  <c r="CI16" i="1"/>
  <c r="U16" i="1"/>
  <c r="R6" i="1"/>
  <c r="T7" i="1"/>
  <c r="R8" i="1"/>
  <c r="T9" i="1"/>
  <c r="R10" i="1"/>
  <c r="T11" i="1"/>
  <c r="R12" i="1"/>
  <c r="T13" i="1"/>
  <c r="R14" i="1"/>
  <c r="T15" i="1"/>
  <c r="T17" i="1"/>
  <c r="T19" i="1"/>
  <c r="T21" i="1"/>
  <c r="T23" i="1"/>
  <c r="S5" i="1"/>
  <c r="T5" i="1"/>
  <c r="U5" i="1"/>
  <c r="T6" i="1"/>
  <c r="T8" i="1"/>
  <c r="T10" i="1"/>
  <c r="T12" i="1"/>
  <c r="T14" i="1"/>
  <c r="T18" i="1"/>
  <c r="T20" i="1"/>
  <c r="T22" i="1"/>
  <c r="CJ22" i="1" s="1"/>
  <c r="U7" i="1"/>
  <c r="U9" i="1"/>
  <c r="U11" i="1"/>
  <c r="U13" i="1"/>
  <c r="U15" i="1"/>
  <c r="U17" i="1"/>
  <c r="U19" i="1"/>
  <c r="U21" i="1"/>
  <c r="S23" i="1"/>
  <c r="S21" i="1"/>
  <c r="S19" i="1"/>
  <c r="S17" i="1"/>
  <c r="S15" i="1"/>
  <c r="S13" i="1"/>
  <c r="S11" i="1"/>
  <c r="S9" i="1"/>
  <c r="S7" i="1"/>
  <c r="U6" i="1"/>
  <c r="U8" i="1"/>
  <c r="U10" i="1"/>
  <c r="U12" i="1"/>
  <c r="U14" i="1"/>
  <c r="U18" i="1"/>
  <c r="U20" i="1"/>
  <c r="U22" i="1"/>
  <c r="S14" i="1"/>
  <c r="S12" i="1"/>
  <c r="CI12" i="1" s="1"/>
  <c r="S10" i="1"/>
  <c r="CI10" i="1" s="1"/>
  <c r="S8" i="1"/>
  <c r="CI8" i="1" s="1"/>
  <c r="S6" i="1"/>
  <c r="CI6" i="1" s="1"/>
  <c r="R5" i="1"/>
  <c r="R7" i="1"/>
  <c r="R9" i="1"/>
  <c r="R11" i="1"/>
  <c r="R13" i="1"/>
  <c r="R18" i="1"/>
  <c r="R20" i="1"/>
  <c r="R23" i="1"/>
  <c r="R15" i="1"/>
  <c r="R19" i="1"/>
  <c r="R21" i="1"/>
  <c r="CK17" i="1" l="1"/>
  <c r="CH16" i="1"/>
  <c r="CI17" i="1"/>
  <c r="CJ17" i="1"/>
  <c r="CH17" i="1"/>
  <c r="CJ16" i="1"/>
  <c r="CK16" i="1"/>
  <c r="CJ18" i="1"/>
  <c r="CI22" i="1"/>
  <c r="CI18" i="1"/>
  <c r="CH21" i="1"/>
  <c r="CJ8" i="1"/>
  <c r="CI9" i="1"/>
  <c r="CI7" i="1"/>
  <c r="CI20" i="1"/>
  <c r="CH22" i="1"/>
  <c r="CI14" i="1"/>
  <c r="CI13" i="1"/>
  <c r="CI21" i="1"/>
  <c r="CK23" i="1"/>
  <c r="CK19" i="1"/>
  <c r="CJ10" i="1"/>
  <c r="CJ23" i="1"/>
  <c r="CJ21" i="1"/>
  <c r="CJ19" i="1"/>
  <c r="CJ14" i="1"/>
  <c r="CH20" i="1"/>
  <c r="CK20" i="1"/>
  <c r="CK22" i="1"/>
  <c r="CI19" i="1"/>
  <c r="CI23" i="1"/>
  <c r="CK21" i="1"/>
  <c r="CI5" i="1"/>
  <c r="CJ20" i="1"/>
  <c r="CJ13" i="1"/>
  <c r="CJ5" i="1"/>
  <c r="CI11" i="1"/>
  <c r="CK5" i="1"/>
  <c r="CK18" i="1"/>
  <c r="CH18" i="1"/>
  <c r="CK10" i="1"/>
  <c r="CJ9" i="1"/>
  <c r="CK8" i="1"/>
  <c r="CH8" i="1"/>
  <c r="CJ7" i="1"/>
  <c r="CK6" i="1"/>
  <c r="CH5" i="1"/>
  <c r="CH19" i="1"/>
  <c r="CH23" i="1"/>
  <c r="CI15" i="1"/>
  <c r="CJ15" i="1"/>
  <c r="CH15" i="1"/>
  <c r="CK15" i="1"/>
  <c r="CK14" i="1"/>
  <c r="CH14" i="1"/>
  <c r="CH13" i="1"/>
  <c r="CK13" i="1"/>
  <c r="CK12" i="1"/>
  <c r="CJ12" i="1"/>
  <c r="CH12" i="1"/>
  <c r="CK11" i="1"/>
  <c r="CJ11" i="1"/>
  <c r="CH11" i="1"/>
  <c r="CH10" i="1"/>
  <c r="CK9" i="1"/>
  <c r="CH9" i="1"/>
  <c r="CH7" i="1"/>
  <c r="CK7" i="1"/>
  <c r="CJ6" i="1"/>
  <c r="CH6" i="1"/>
</calcChain>
</file>

<file path=xl/sharedStrings.xml><?xml version="1.0" encoding="utf-8"?>
<sst xmlns="http://schemas.openxmlformats.org/spreadsheetml/2006/main" count="612" uniqueCount="382">
  <si>
    <t>A1</t>
  </si>
  <si>
    <t>A2</t>
  </si>
  <si>
    <t>A3</t>
  </si>
  <si>
    <t>A4</t>
  </si>
  <si>
    <t>B1</t>
  </si>
  <si>
    <t>B2</t>
  </si>
  <si>
    <t>B3</t>
  </si>
  <si>
    <t>B4</t>
  </si>
  <si>
    <t>PROFESSOR</t>
  </si>
  <si>
    <t>ANO</t>
  </si>
  <si>
    <t>PERCENTIL</t>
  </si>
  <si>
    <t>QUALIS</t>
  </si>
  <si>
    <t>INSIRA AQUI SEU NOME</t>
  </si>
  <si>
    <t xml:space="preserve">REVISTA </t>
  </si>
  <si>
    <t>PERCENTIL SCOPUS</t>
  </si>
  <si>
    <t>AGRICULTURAL AND FOREST METEOROLOGY</t>
  </si>
  <si>
    <t>AGRICULTURE</t>
  </si>
  <si>
    <t>AMAZONIAN JOURNAL OF PLANT RESEARCH</t>
  </si>
  <si>
    <t>AMERICAN JOURNAL OF FOOD TECHNOLOGY</t>
  </si>
  <si>
    <t>ANAIS DA ACADEMIA BRASILEIRA DE CIENCIAS</t>
  </si>
  <si>
    <t>ANATOMIA HISTOLOGIA EMBRYOLOGIA</t>
  </si>
  <si>
    <t>ANIMAL</t>
  </si>
  <si>
    <t>ANIMAL BIOTECHNOLOGY</t>
  </si>
  <si>
    <t>ANIMAL FEED SCIENCE AND TECHNOLOGY</t>
  </si>
  <si>
    <t>ANIMAL PRODUCTION SCIENCE</t>
  </si>
  <si>
    <t>ANIMAL SCIENCE JOURNAL</t>
  </si>
  <si>
    <t>ANIMALS</t>
  </si>
  <si>
    <t>ARCHIVES OF AGRONOMY AND SOIL SCIENCE</t>
  </si>
  <si>
    <t>ARCHIVES OF ANIMAL NUTRITION</t>
  </si>
  <si>
    <t>ARCHIVES OF VETERINARY SCIENCE</t>
  </si>
  <si>
    <t>ARCHIVOS DE ZOOTECNIA</t>
  </si>
  <si>
    <t>ARQUIVO BRASILEIRO DE MEDICINA VETERINARIA E ZOOTECNIA</t>
  </si>
  <si>
    <t>ARQUIVOS DE CIÊNCIAS VETERINÁRIAS E ZOOLOGIA DA UNIPAR</t>
  </si>
  <si>
    <t>AUSTRALIAN JOURNAL OF CROP SCIENCE</t>
  </si>
  <si>
    <t>BIOLOGICAL RHYTHM RESEARCH</t>
  </si>
  <si>
    <t>BMC GENETICS</t>
  </si>
  <si>
    <t>BOLETIM DO INSTITUTO DE PESCA</t>
  </si>
  <si>
    <t>BRAZILIAN JOURNAL OF ANIMAL AND ENVIRONMENTAL RESEARCH</t>
  </si>
  <si>
    <t>BRAZILIAN JOURNAL OF DEVELOPMENT</t>
  </si>
  <si>
    <t>BRAZILIAN JOURNAL OF VETERINARY PATHOLOGY</t>
  </si>
  <si>
    <t>BRITISH JOURNAL OF NUTRITION</t>
  </si>
  <si>
    <t>CADERNO DE PESQUISA. SÉRIE BIOLOGIA</t>
  </si>
  <si>
    <t>CANADIAN JOURNAL OF ANIMAL SCIENCE</t>
  </si>
  <si>
    <t>CIÊNCIA ANIMAL BRASILEIRA</t>
  </si>
  <si>
    <t>CIÊNCIA FLORESTAL</t>
  </si>
  <si>
    <t>CIÊNCIA RURAL</t>
  </si>
  <si>
    <t>COMMUNICATIONS IN SOIL SCIENCE AND PLANT ANALYSIS</t>
  </si>
  <si>
    <t>COMPARATIVE IMMUNOLOGY, MICROBIOLOGY AND INFECTIOUS DISEASES</t>
  </si>
  <si>
    <t>COMUNICATA SCIENTIAE</t>
  </si>
  <si>
    <t>CROP &amp; PASTURE SCIENCE</t>
  </si>
  <si>
    <t>CZECH JOURNAL OF ANIMAL SCIENCE</t>
  </si>
  <si>
    <t>ENVIRONMENTAL SCIENCE AND POLLUTION RESEARCH</t>
  </si>
  <si>
    <t>FOOD SCIENCE AND TECHNOLOGY</t>
  </si>
  <si>
    <t>FRONTIERS IN PLANT SCIENCE</t>
  </si>
  <si>
    <t>G3-GENES GENOMES GENETICS</t>
  </si>
  <si>
    <t>GAIA SCIENTIA</t>
  </si>
  <si>
    <t>GENETICS AND MOLECULAR RESEARCH</t>
  </si>
  <si>
    <t>GRASS AND FORAGE SCIENCE</t>
  </si>
  <si>
    <t>HELIA</t>
  </si>
  <si>
    <t>INTERNATIONAL DAIRY JOURNAL</t>
  </si>
  <si>
    <t>INTERNATIONAL JOURNAL OF AGRICULTURE AND BIOLOGY</t>
  </si>
  <si>
    <t>INTERNATIONAL JOURNAL OF BIOMETEOROLOGY</t>
  </si>
  <si>
    <t>-</t>
  </si>
  <si>
    <t>INTERNATIONAL JOURNAL OF DEVELOPMENT RESEARCH</t>
  </si>
  <si>
    <t>INTERNATIONAL JOURNAL OF FOOD SCIENCE AND TECHNOLOGY</t>
  </si>
  <si>
    <t>ITALIAN JOURNAL OF ANIMAL SCIENCE</t>
  </si>
  <si>
    <t>JOURNAL OF AGRICULTURAL STUDIES</t>
  </si>
  <si>
    <t>JOURNAL OF AGRICULTURE AND ECOLOGY RESEARCH INTERNATIONAL</t>
  </si>
  <si>
    <t>JOURNAL OF ANIMAL BEHAVIOUR AND BIOMETEOROLOGY</t>
  </si>
  <si>
    <t>JOURNAL OF ANIMAL PHYSIOLOGY AND ANIMAL NUTRITION</t>
  </si>
  <si>
    <t>JOURNAL OF ANIMAL SCIENCE</t>
  </si>
  <si>
    <t>JOURNAL OF ANIMAL SCIENCE AND BIOTECHNOLOGY</t>
  </si>
  <si>
    <t>JOURNAL OF APPLIED ANIMAL RESEARCH</t>
  </si>
  <si>
    <t>JOURNAL OF APPLIED POULTRY RESEARCH</t>
  </si>
  <si>
    <t>JOURNAL OF ARID ENVIRONMENTS</t>
  </si>
  <si>
    <t>JOURNAL OF COMPARATIVE PHYSIOLOGY B-BIOCHEMICAL SYSTEMIC AND ENVIRONMENTAL PHYSIOLOGY</t>
  </si>
  <si>
    <t>JOURNAL OF DAIRY SCIENCE</t>
  </si>
  <si>
    <t>JOURNAL OF FOOD PROCESSING AND PRESERVATION</t>
  </si>
  <si>
    <t>JOURNAL OF GLOBAL ANTIMICROBIAL RESISTANCE</t>
  </si>
  <si>
    <t>JOURNAL OF IMMUNOLOGY RESEARCH</t>
  </si>
  <si>
    <t>JOURNAL OF PROFESSIONAL ASSOCIATION FOR CACTUS DEVELOPMENT</t>
  </si>
  <si>
    <t>JOURNAL OF PROTEOMICS</t>
  </si>
  <si>
    <t>JOURNAL OF THE SCIENCE OF FOOD AND AGRICULTURE</t>
  </si>
  <si>
    <t>JOURNAL OF THERMAL BIOLOGY</t>
  </si>
  <si>
    <t>JOURNAL OF VETERINARY DIAGNOSTIC INVESTIGATION</t>
  </si>
  <si>
    <t>LIVESTOCK RESEARCH FOR RURAL DEVELOPMENT</t>
  </si>
  <si>
    <t>LIVESTOCK SCIENCE</t>
  </si>
  <si>
    <t>MEAT SCIENCE</t>
  </si>
  <si>
    <t>MICROBIAL DRUG RESISTANCE</t>
  </si>
  <si>
    <t>MICROBIOLOGY SPECTRUM</t>
  </si>
  <si>
    <t>MOLECULAR AND CELLULAR ENDOCRINOLOGY</t>
  </si>
  <si>
    <t>NATIVA</t>
  </si>
  <si>
    <t>NEW ZEALAND JOURNAL OF AGRICULTURAL RESEARCH</t>
  </si>
  <si>
    <t>NUCLEUS ANIMALIUM</t>
  </si>
  <si>
    <t>OPEN ACCESS JOURNAL OF SCIENCE</t>
  </si>
  <si>
    <t>PESQUISA AGROPECUARIA BRASILEIRA</t>
  </si>
  <si>
    <t>PESQUISA VETERINARIA BRASILEIRA</t>
  </si>
  <si>
    <t>PLOS ONE</t>
  </si>
  <si>
    <t>POULTRY SCIENCE</t>
  </si>
  <si>
    <t>PRINCIPIA</t>
  </si>
  <si>
    <t>PUBVET</t>
  </si>
  <si>
    <t>RAMA : REVISTA EM AGRONEGÓCIO E MEIO AMBIENTE</t>
  </si>
  <si>
    <t>RESEARCH, SOCIETY AND DEVELOPMENT</t>
  </si>
  <si>
    <t>REVISTA AGRARIA ACADEMICA</t>
  </si>
  <si>
    <t>REVISTA BIOCIÊNCIAS</t>
  </si>
  <si>
    <t>REVISTA BRASILEIRA DE CUNICULTURA</t>
  </si>
  <si>
    <t>REVISTA BRASILEIRA DE ENGENHARIA AGRICOLA E AMBIENTAL</t>
  </si>
  <si>
    <t>REVISTA BRASILEIRA DE GESTÃO AMBIENTAL E SUSTENTABILIDADE</t>
  </si>
  <si>
    <t>REVISTA BRASILEIRA DE MEIO AMBIENTE</t>
  </si>
  <si>
    <t>REVISTA BRASILEIRA DE SAÚDE E PRODUÇÃO ANIMAL</t>
  </si>
  <si>
    <t>REVISTA BRASILEIRA DE ZOOTECNIA</t>
  </si>
  <si>
    <t>REVISTA CAATINGA</t>
  </si>
  <si>
    <t>REVISTA CIÊNCIA AGRONÔMICA</t>
  </si>
  <si>
    <t>REVISTA CIÊNCIAS EXATAS E DA TERRA E CIÊNCIAS AGRÁRIAS</t>
  </si>
  <si>
    <t>REVISTA CIENTÍFICA DE PRODUÇÃO ANIMAL</t>
  </si>
  <si>
    <t>REVISTA COLOMBIANA DE CIENCIAS PECUARIAS</t>
  </si>
  <si>
    <t>REVISTA CRAIBEIRAS DE AGROECOLOGIA</t>
  </si>
  <si>
    <t>REVISTA DE AGROECOLOGIA NO SEMIÁRIDO</t>
  </si>
  <si>
    <t>REVISTA DE LA FACULTAD DE CIENCIAS AGRARIAS</t>
  </si>
  <si>
    <t>REVISTA ELECTRÓNICA DE VETERINARIA</t>
  </si>
  <si>
    <t>REVISTA MVZ CORDOBA</t>
  </si>
  <si>
    <t>SCIENTIA AGRARIA PARANAENSIS</t>
  </si>
  <si>
    <t>SCIENTIA AGRICOLA</t>
  </si>
  <si>
    <t>SCIENTIFIC REPORTS</t>
  </si>
  <si>
    <t>SCIREA JOURNAL OF AGRICULTURE</t>
  </si>
  <si>
    <t>SEMINA-CIENCIAS AGRARIAS</t>
  </si>
  <si>
    <t>SIGMAE</t>
  </si>
  <si>
    <t>SMALL RUMINANT RESEARCH</t>
  </si>
  <si>
    <t>SOCIOBIOLOGY</t>
  </si>
  <si>
    <t>SOIL &amp; TILLAGE RESEARCH</t>
  </si>
  <si>
    <t>SOUTH AFRICAN JOURNAL OF ANIMAL SCIENCE</t>
  </si>
  <si>
    <t>SUSTAINABILITY</t>
  </si>
  <si>
    <t>TECNOLOGIA &amp; CIÊNCIA AGROPECUÁRIA</t>
  </si>
  <si>
    <t>THERIOGENOLOGY</t>
  </si>
  <si>
    <t>TICKS AND TICK-BORNE DISEASES</t>
  </si>
  <si>
    <t>TRANSBOUNDARY AND EMERGING DISEASES</t>
  </si>
  <si>
    <t>TRENDS IN FOOD SCIENCE &amp; TECHNOLOGY</t>
  </si>
  <si>
    <t>TROPICAL ANIMAL HEALTH AND PRODUCTION</t>
  </si>
  <si>
    <t>VETERINARY AND ANIMAL SCIENCE</t>
  </si>
  <si>
    <t>AUTORES</t>
  </si>
  <si>
    <t>TITULO DO ARTIGO</t>
  </si>
  <si>
    <t>2017-2020</t>
  </si>
  <si>
    <t>A2
(Eq A1)</t>
  </si>
  <si>
    <t>A1
(Eq A1)</t>
  </si>
  <si>
    <t>A3
(Eq A1)</t>
  </si>
  <si>
    <t>A4
(Eq A1)</t>
  </si>
  <si>
    <t>B1
(Eq A1)</t>
  </si>
  <si>
    <t>B2
(Eq A1)</t>
  </si>
  <si>
    <t>B3
(Eq A1)</t>
  </si>
  <si>
    <t>B4
(Eq A1)</t>
  </si>
  <si>
    <t>Eq A1 Total</t>
  </si>
  <si>
    <t>Estrato A1</t>
  </si>
  <si>
    <t>Estrato A1+A2</t>
  </si>
  <si>
    <t>Estrato A1+A2+A3+A4</t>
  </si>
  <si>
    <t>Eq A1 Total Quad</t>
  </si>
  <si>
    <t>Estrato A1 Quad</t>
  </si>
  <si>
    <t>Estrato A1+A2 Quad</t>
  </si>
  <si>
    <t>Estrato A1+A2+A3+A4 Quad</t>
  </si>
  <si>
    <t>NOME DO PROFESSOR</t>
  </si>
  <si>
    <t>NOTA:</t>
  </si>
  <si>
    <t>Devem preencher esta planilha TODOS (professores do PPGZ no último quadriênio e demais solicitantes de credenciamento)</t>
  </si>
  <si>
    <t>Preencher apenas as células marcadas em amarelo acima (uma linha para cada pessoa)</t>
  </si>
  <si>
    <t>REVISTA*</t>
  </si>
  <si>
    <t>*Para auxiliar no preenchimento, as informações das revistas mais comumente usadas estão na próxima aba. Favor incluir informações de todas as revistas</t>
  </si>
  <si>
    <t>ISSN</t>
  </si>
  <si>
    <t xml:space="preserve">1932-6203 </t>
  </si>
  <si>
    <t>Devem preencher esta aba demais solicitantes de credenciamento. Docentes do PPGZ (DP/DC) no último quadriênio estão dispensados.</t>
  </si>
  <si>
    <t>*Existem mais três revistas com esse mesmo nome, porém as demais são predatórias. Favor conferir o ISSN.</t>
  </si>
  <si>
    <t>Usar as informações desta aba para preenchimento da aba "Produção Científica 2017-202"</t>
  </si>
  <si>
    <t>Caso tenha dúvidas sobre a classificação de algum periódico que não esteja na lista, entrar em contato com Profa. Elzania (UFC) ou com Profa. Patrícia (UFPB)</t>
  </si>
  <si>
    <t>INTERNATIONAL JOURNAL OF AGRICULTURE AND NATURAL RESOURCES</t>
  </si>
  <si>
    <t>1678-0345; E-ISSN 1679-9216</t>
  </si>
  <si>
    <t>ACTA SCIENTIAE VETERINARIAE</t>
  </si>
  <si>
    <t>1679-9275; E-ISSN:1807-8621</t>
  </si>
  <si>
    <t>ACTA SCIENTIARUM. ANIMAL SCIENCES</t>
  </si>
  <si>
    <t>1981-5484</t>
  </si>
  <si>
    <t>1991-637X</t>
  </si>
  <si>
    <t>1022-0119; E-ISSN: 1727-9380</t>
  </si>
  <si>
    <t>0168-1923</t>
  </si>
  <si>
    <t>0551-3688; E-ISSN: 1338-4376</t>
  </si>
  <si>
    <t>0308-521X; E-ISSN:1873-2267</t>
  </si>
  <si>
    <t>0044-8435; E-ISSN:1297-9678</t>
  </si>
  <si>
    <t>1806-2636; E-ISSN:1807-8672</t>
  </si>
  <si>
    <t>0001-3765; E-ISSN: 1678-2690</t>
  </si>
  <si>
    <t>1557-4571; E-ISSN:1557-458X</t>
  </si>
  <si>
    <t>0340-2096; E-ISSN:1439-0264</t>
  </si>
  <si>
    <t>0303-4569; E-ISSN:1439-0271</t>
  </si>
  <si>
    <t>1751-7311; E-ISSN: 1751-732X</t>
  </si>
  <si>
    <t>1049-5398; E-ISSN:1532-2378</t>
  </si>
  <si>
    <t>1836-0939; E-ISSN:1836-5787</t>
  </si>
  <si>
    <t>0377-8401</t>
  </si>
  <si>
    <t>0378-4320; E-ISSN: 1873-2232</t>
  </si>
  <si>
    <t>E-ISSN:2076-2615</t>
  </si>
  <si>
    <t>0365-0340; E-ISSN:1476-3567</t>
  </si>
  <si>
    <t>1517-784X</t>
  </si>
  <si>
    <t>1745-039X; E-ISSN: 1477-2817</t>
  </si>
  <si>
    <t>0102-0935; E-ISSN:1678-4162</t>
  </si>
  <si>
    <t>0004-0592; E-ISSN: 1885-4494</t>
  </si>
  <si>
    <t>1835-2693; E-ISSN: 1835-2707</t>
  </si>
  <si>
    <t>0006-3363; E-ISSN:1529-7268</t>
  </si>
  <si>
    <t>0929-1016; E-ISSN: 1744-4179</t>
  </si>
  <si>
    <t>1516-3725; E-ISSN:1981-3163</t>
  </si>
  <si>
    <t>1678-2305; E-ISSN: 0046-9939</t>
  </si>
  <si>
    <t>1471-2156</t>
  </si>
  <si>
    <t>1983-0246</t>
  </si>
  <si>
    <t>0007-1145; E-ISSN:1475-2662</t>
  </si>
  <si>
    <t>0008-3984</t>
  </si>
  <si>
    <t>0302-766X; E-ISSN:1432-0878</t>
  </si>
  <si>
    <t>0009-5893; E-ISSN:1612-1112</t>
  </si>
  <si>
    <t>1518-2797; E-ISSN:1809-6891</t>
  </si>
  <si>
    <t>0304-5609</t>
  </si>
  <si>
    <t>0103-9954; E-ISSN:1980-5098</t>
  </si>
  <si>
    <t>0010-3624; E-ISSN:1532-2416</t>
  </si>
  <si>
    <t>0103-8478</t>
  </si>
  <si>
    <t>0147-9571; E-ISSN: 1878-1667</t>
  </si>
  <si>
    <t>0168-1699</t>
  </si>
  <si>
    <t>2176-9079; E-ISSN: 2177-5133</t>
  </si>
  <si>
    <t>1836-0947; E-ISSN: 1836-5795</t>
  </si>
  <si>
    <t>1212-1819; E-ISSN:1805-9309</t>
  </si>
  <si>
    <t>2352-3409</t>
  </si>
  <si>
    <t>2045-7758</t>
  </si>
  <si>
    <t>1574-9541</t>
  </si>
  <si>
    <t>ECOLOGICAL INFORMATICS</t>
  </si>
  <si>
    <t>ECOLOGY AND EVOLUTION</t>
  </si>
  <si>
    <t>0046-225X; E-ISSN: 1928-2936</t>
  </si>
  <si>
    <t>0944-1344; E-ISSN:1614-7499</t>
  </si>
  <si>
    <t>1752-4563; E-ISSN: 1752-4571</t>
  </si>
  <si>
    <t>FLORESTA E AMBIENTE (FLORAM)</t>
  </si>
  <si>
    <t>1415-0980; E-ISSN:2179-8087</t>
  </si>
  <si>
    <t>1475-3324</t>
  </si>
  <si>
    <t>1664-462X</t>
  </si>
  <si>
    <t>E-ISSN: 2297-1769</t>
  </si>
  <si>
    <t>2160-1836</t>
  </si>
  <si>
    <t>1676-5680</t>
  </si>
  <si>
    <t>1981-1268</t>
  </si>
  <si>
    <t>1354-1013; E-ISSN: 1365-2486</t>
  </si>
  <si>
    <t>0142-5242; E-ISSN:1365-2494</t>
  </si>
  <si>
    <t>1018-1806</t>
  </si>
  <si>
    <t>0073-4721</t>
  </si>
  <si>
    <t>0958-6946</t>
  </si>
  <si>
    <t>1560-8530; E-ISSN:1814-9596</t>
  </si>
  <si>
    <t>2452-5791</t>
  </si>
  <si>
    <t>0020-7128; E-ISSN: 1432-1254</t>
  </si>
  <si>
    <t>INTERNATIONAL JOURNAL OF ENVIRONMENTAL SCIENCES &amp; NATURAL RESOURCES</t>
  </si>
  <si>
    <t>2572-1119</t>
  </si>
  <si>
    <t>0950-5423; E-ISSN:1365-2621</t>
  </si>
  <si>
    <t>1594-4077</t>
  </si>
  <si>
    <t>1450-8109; E-ISSN:2406-0968</t>
  </si>
  <si>
    <t>1230-1388</t>
  </si>
  <si>
    <t>JOURNAL OF ANIMAL AND FEED SCIENCES</t>
  </si>
  <si>
    <t>2318-1265</t>
  </si>
  <si>
    <t>0931-2668; E-ISSN:1439-0388</t>
  </si>
  <si>
    <t>JOURNAL OF ANIMAL BREEDING AND GENETICS</t>
  </si>
  <si>
    <t>0931-2439; E-ISSN: 1439-0396</t>
  </si>
  <si>
    <t>0021-8812; E-ISSN: 1525-3163</t>
  </si>
  <si>
    <t>1674-9782; E-ISSN:2049-1891</t>
  </si>
  <si>
    <t>0971-2119; E-ISSN: 0974-1844</t>
  </si>
  <si>
    <t>0140-1963; E-ISSN:1095-922X</t>
  </si>
  <si>
    <t>1056-6171; E-ISSN: 1537-0437</t>
  </si>
  <si>
    <t>0174-1578; E-ISSN:1432-136X</t>
  </si>
  <si>
    <t>0022-0302; E-ISSN: 1525-3198</t>
  </si>
  <si>
    <t>JOURNAL OF DAIRY AND VETERINARY SCIENCES</t>
  </si>
  <si>
    <t>2573-2196</t>
  </si>
  <si>
    <t>0145-8892; E-ISSN: 1745-4549</t>
  </si>
  <si>
    <t>2213-7165; E-ISSN: 2213-7173</t>
  </si>
  <si>
    <t>2314-8861; E-ISSN: 2314-7156</t>
  </si>
  <si>
    <t>0022-2372; E-ISSN: 1545-1542</t>
  </si>
  <si>
    <t>JOURNAL OF EXPERIMENTAL BIOLOGY AND AGRICULTURE SCIENCES</t>
  </si>
  <si>
    <t>1938-663X</t>
  </si>
  <si>
    <t>2320-8694</t>
  </si>
  <si>
    <t>0022-5142; E-ISSN:1097-0010</t>
  </si>
  <si>
    <t>1874-3919; E-ISSN: 1876-7737</t>
  </si>
  <si>
    <t>1040-6387; E-ISSN:1943-4936</t>
  </si>
  <si>
    <t>0121-3784</t>
  </si>
  <si>
    <t>0306-4565; E-ISSN: 1879-0992</t>
  </si>
  <si>
    <t>1871-1413</t>
  </si>
  <si>
    <t>0309-1740; E-ISSN: 1873-4138</t>
  </si>
  <si>
    <t>1076-6294; E-ISSN: 1931-8448</t>
  </si>
  <si>
    <t>2165-0497</t>
  </si>
  <si>
    <t>1059-910X; E-ISSN: 1097-0029</t>
  </si>
  <si>
    <t>1040-452X; E-ISSN:1098-2795</t>
  </si>
  <si>
    <t>0303-7207; E-ISSN: 1872-8057</t>
  </si>
  <si>
    <t>0028-8233; E-ISSN:1175-8775</t>
  </si>
  <si>
    <t>0100-204X; E-ISSN:1678-3921</t>
  </si>
  <si>
    <t>0100-736X; E-ISSN: 1678-5150</t>
  </si>
  <si>
    <t>1932-6203</t>
  </si>
  <si>
    <t>0032-5791; E-ISSN: 1525-3171</t>
  </si>
  <si>
    <t>REPRODUCTIVE BIOLOGY AND ENDOCRINOLOGY</t>
  </si>
  <si>
    <t>1477-7827</t>
  </si>
  <si>
    <t>REPRODUCTION IN DOMESTIC ANIMALS</t>
  </si>
  <si>
    <t>0936-6768; E-ISSN: 1439-0531</t>
  </si>
  <si>
    <t>0867-5392; E-ISSN:2084-3887</t>
  </si>
  <si>
    <t>1415-4366; E-ISSN:1807-1929</t>
  </si>
  <si>
    <t>1519-9940</t>
  </si>
  <si>
    <t>1516-3598; E-ISSN: 1806-9290</t>
  </si>
  <si>
    <t>REVISTA CERES</t>
  </si>
  <si>
    <t>0034-737X; E-ISSN: 2177-3491</t>
  </si>
  <si>
    <t>0100-316X; E-ISSN: 1983-2125</t>
  </si>
  <si>
    <t>0045-6888; E-ISSN:1806-6690</t>
  </si>
  <si>
    <t>0120-0690; E-ISSN:2256-2958</t>
  </si>
  <si>
    <t>1676-9732; E-ISSN: 2238-1171</t>
  </si>
  <si>
    <t>0370-4661</t>
  </si>
  <si>
    <t>0122-0268; E-ISSN:1909-0544</t>
  </si>
  <si>
    <t>1695-7504</t>
  </si>
  <si>
    <t>0103-9016</t>
  </si>
  <si>
    <t>2375-2548</t>
  </si>
  <si>
    <t>2045-2322</t>
  </si>
  <si>
    <t>1676-546X; E-ISSN: 1679-0359</t>
  </si>
  <si>
    <t>2317-0840</t>
  </si>
  <si>
    <t>0921-4488</t>
  </si>
  <si>
    <t>0361-6525</t>
  </si>
  <si>
    <t>0167-1987</t>
  </si>
  <si>
    <t>0375-1589</t>
  </si>
  <si>
    <t>2071-1050</t>
  </si>
  <si>
    <t>THE JOURNAL OF AGRICULTURAL SCIENCE* (Cambridge)</t>
  </si>
  <si>
    <t>0021-8596; E-ISSN: 1469-5146</t>
  </si>
  <si>
    <t>0041-0101; E-ISSN:1879-3150</t>
  </si>
  <si>
    <t>0093-691X; E-ISSN: 1879-3231</t>
  </si>
  <si>
    <t>1877-959X; E-ISSN:1877-9603</t>
  </si>
  <si>
    <t>0924-2244</t>
  </si>
  <si>
    <t>1865-1674; E-ISSN: 1865-1682</t>
  </si>
  <si>
    <t>0049-4747; E-ISSN:1573-7438</t>
  </si>
  <si>
    <t>2451-943X</t>
  </si>
  <si>
    <t>0967-1994; E-ISSN:1469-8730</t>
  </si>
  <si>
    <t>APIDOLOGIE</t>
  </si>
  <si>
    <t>AFRICAN JOURNAL OF RANGE &amp; FORAGE SCIENCE</t>
  </si>
  <si>
    <t>AGRICULTURAL SYSTEMS</t>
  </si>
  <si>
    <t>AFRICAN JOURNAL OF AGRICULTURAL RESEARCH</t>
  </si>
  <si>
    <t>ACTA VETERINARIA BRASILICA</t>
  </si>
  <si>
    <t>0100-7467</t>
  </si>
  <si>
    <t>AGROPECUÁRIA TÉCNICA (AGROTEC)</t>
  </si>
  <si>
    <t>2594-5092</t>
  </si>
  <si>
    <t>ANALYTICAL CHEMISTRY</t>
  </si>
  <si>
    <t>0003-2700; E-ISSN: 1520-6882</t>
  </si>
  <si>
    <t>ANDROLOGIA (BERLIN)</t>
  </si>
  <si>
    <t>ANIMAL REPRODUCTION SCIENCE</t>
  </si>
  <si>
    <t>ISSN 1415-8167; E-ISSN 1982-1131</t>
  </si>
  <si>
    <t>1344-3941; E-ISSN:1740-0929</t>
  </si>
  <si>
    <t>2595-573X</t>
  </si>
  <si>
    <t>BIOLOGY OF REPRODUCTION</t>
  </si>
  <si>
    <t>BIOSCIENCE JOURNAL</t>
  </si>
  <si>
    <t>2525-8761</t>
  </si>
  <si>
    <t>CELL AND TISSUE RESEARCH</t>
  </si>
  <si>
    <t>CHROMATOGRAPHIA</t>
  </si>
  <si>
    <t>CIENCIA E INVESTIGACIÓN AGRARIA</t>
  </si>
  <si>
    <t>1677-5600</t>
  </si>
  <si>
    <t>2230-9926</t>
  </si>
  <si>
    <t>2318-7670</t>
  </si>
  <si>
    <t>198-4879X</t>
  </si>
  <si>
    <t>2394-1073</t>
  </si>
  <si>
    <t>1982-1263</t>
  </si>
  <si>
    <t>E-ISSN: 2176-9168</t>
  </si>
  <si>
    <t>E-ISSN: 2575-9086</t>
  </si>
  <si>
    <t>2525-3409</t>
  </si>
  <si>
    <t>2595-3125</t>
  </si>
  <si>
    <t>1415-7411</t>
  </si>
  <si>
    <t>2238-4634</t>
  </si>
  <si>
    <t>2349-1412</t>
  </si>
  <si>
    <t>2595-4431</t>
  </si>
  <si>
    <t>1415-563X</t>
  </si>
  <si>
    <t>1676-8477</t>
  </si>
  <si>
    <t>2594-9152</t>
  </si>
  <si>
    <t>2595-0045</t>
  </si>
  <si>
    <t>1983-1471</t>
  </si>
  <si>
    <t>1982-2871</t>
  </si>
  <si>
    <t>1518-8361 </t>
  </si>
  <si>
    <t>COMPUTERS AND ELECTRONICS IN AGRICULTURE</t>
  </si>
  <si>
    <t>DATA IN BRIEF</t>
  </si>
  <si>
    <t>ENVIRONMENTAL ENTOMOLOGY</t>
  </si>
  <si>
    <t>EVOLUTIONARY APPLICATIONS</t>
  </si>
  <si>
    <t>FRONTIERS IN VETERINARY SCIENCE</t>
  </si>
  <si>
    <t>GLOBAL CHANGE BIOLOGY</t>
  </si>
  <si>
    <t>IHERINGIA. SÉRIE ZOOLOGIA</t>
  </si>
  <si>
    <t>JOURNAL OF MAMMALOGY</t>
  </si>
  <si>
    <t>MICROSCOPY RESEARCH AND TECHNIQUE</t>
  </si>
  <si>
    <t>MOLECULAR REPRODUCTION AND DEVELOPMENT</t>
  </si>
  <si>
    <t>REVISTA DE CIÊNCIAS AGROVETERINÁRIAS</t>
  </si>
  <si>
    <t>SCIENCE ADVANCES</t>
  </si>
  <si>
    <t>TOXICON</t>
  </si>
  <si>
    <t>ZYGOTE (CAMBRIDGE. PRINT)</t>
  </si>
  <si>
    <t>ACTA SCIENTIARUM. AGRONOMY</t>
  </si>
  <si>
    <t>VISÃO ACADÊMICA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</si>
</sst>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sz val="2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394B"/>
        <bgColor rgb="FF2B394B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wrapText="1"/>
    </xf>
    <xf numFmtId="1" fontId="6" fillId="2" borderId="0" xfId="0" applyNumberFormat="1" applyFont="1" applyFill="1" applyBorder="1" applyAlignment="1">
      <alignment wrapText="1"/>
    </xf>
    <xf numFmtId="0" fontId="8" fillId="0" borderId="0" xfId="0" applyFont="1"/>
    <xf numFmtId="2" fontId="6" fillId="2" borderId="0" xfId="0" applyNumberFormat="1" applyFont="1" applyFill="1" applyBorder="1" applyAlignment="1">
      <alignment wrapText="1"/>
    </xf>
    <xf numFmtId="0" fontId="8" fillId="0" borderId="0" xfId="0" applyFont="1" applyFill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wrapText="1"/>
    </xf>
    <xf numFmtId="164" fontId="6" fillId="0" borderId="12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2" fontId="6" fillId="0" borderId="12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20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164" fontId="6" fillId="0" borderId="22" xfId="0" applyNumberFormat="1" applyFont="1" applyBorder="1" applyAlignment="1">
      <alignment horizontal="center" wrapText="1"/>
    </xf>
    <xf numFmtId="164" fontId="6" fillId="0" borderId="23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2" fontId="6" fillId="0" borderId="23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wrapText="1"/>
    </xf>
    <xf numFmtId="2" fontId="6" fillId="0" borderId="4" xfId="0" applyNumberFormat="1" applyFont="1" applyFill="1" applyBorder="1" applyAlignment="1">
      <alignment horizontal="right"/>
    </xf>
    <xf numFmtId="1" fontId="5" fillId="0" borderId="9" xfId="0" applyNumberFormat="1" applyFont="1" applyBorder="1" applyAlignment="1">
      <alignment horizontal="center" vertical="center" wrapText="1"/>
    </xf>
    <xf numFmtId="2" fontId="6" fillId="0" borderId="8" xfId="0" applyNumberFormat="1" applyFont="1" applyFill="1" applyBorder="1" applyAlignment="1"/>
    <xf numFmtId="2" fontId="6" fillId="0" borderId="9" xfId="0" applyNumberFormat="1" applyFont="1" applyFill="1" applyBorder="1" applyAlignment="1">
      <alignment horizontal="right"/>
    </xf>
    <xf numFmtId="2" fontId="6" fillId="0" borderId="10" xfId="0" applyNumberFormat="1" applyFont="1" applyFill="1" applyBorder="1" applyAlignment="1"/>
    <xf numFmtId="2" fontId="7" fillId="0" borderId="11" xfId="0" applyNumberFormat="1" applyFont="1" applyFill="1" applyBorder="1" applyAlignment="1">
      <alignment horizontal="right" wrapText="1"/>
    </xf>
    <xf numFmtId="2" fontId="6" fillId="0" borderId="11" xfId="0" applyNumberFormat="1" applyFont="1" applyFill="1" applyBorder="1" applyAlignment="1">
      <alignment horizontal="right"/>
    </xf>
    <xf numFmtId="2" fontId="6" fillId="0" borderId="12" xfId="0" applyNumberFormat="1" applyFont="1" applyFill="1" applyBorder="1" applyAlignment="1">
      <alignment horizontal="right"/>
    </xf>
    <xf numFmtId="0" fontId="6" fillId="5" borderId="17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8" fillId="6" borderId="0" xfId="0" applyFont="1" applyFill="1"/>
    <xf numFmtId="0" fontId="8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0" fillId="6" borderId="0" xfId="0" applyFill="1"/>
    <xf numFmtId="0" fontId="16" fillId="0" borderId="0" xfId="0" applyFont="1" applyFill="1" applyAlignment="1">
      <alignment vertical="center"/>
    </xf>
    <xf numFmtId="0" fontId="17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9" fillId="0" borderId="4" xfId="0" applyFont="1" applyBorder="1"/>
    <xf numFmtId="0" fontId="0" fillId="0" borderId="0" xfId="0" applyFill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5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/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K29"/>
  <sheetViews>
    <sheetView topLeftCell="A2" workbookViewId="0">
      <selection activeCell="A5" sqref="A5"/>
    </sheetView>
  </sheetViews>
  <sheetFormatPr defaultColWidth="8.85546875" defaultRowHeight="15" x14ac:dyDescent="0.25"/>
  <cols>
    <col min="1" max="1" width="15.42578125" style="6" customWidth="1"/>
    <col min="2" max="2" width="4.7109375" style="6" customWidth="1"/>
    <col min="3" max="4" width="5" style="6" customWidth="1"/>
    <col min="5" max="5" width="4.7109375" style="6" customWidth="1"/>
    <col min="6" max="6" width="4.42578125" style="6" customWidth="1"/>
    <col min="7" max="7" width="4.28515625" style="6" customWidth="1"/>
    <col min="8" max="8" width="4.85546875" style="6" customWidth="1"/>
    <col min="9" max="9" width="4.28515625" style="6" customWidth="1"/>
    <col min="10" max="17" width="7.85546875" style="6" customWidth="1"/>
    <col min="18" max="18" width="6.7109375" style="6" customWidth="1"/>
    <col min="19" max="19" width="7" style="6" customWidth="1"/>
    <col min="20" max="20" width="7.42578125" style="6" customWidth="1"/>
    <col min="21" max="21" width="13.85546875" style="6" customWidth="1"/>
    <col min="22" max="22" width="6.42578125" style="6" customWidth="1"/>
    <col min="23" max="30" width="4.7109375" style="6" customWidth="1"/>
    <col min="31" max="38" width="7.42578125" style="6" customWidth="1"/>
    <col min="39" max="41" width="8.85546875" style="6"/>
    <col min="42" max="42" width="13.28515625" style="6" customWidth="1"/>
    <col min="43" max="43" width="8.85546875" style="8"/>
    <col min="44" max="51" width="5.85546875" style="6" customWidth="1"/>
    <col min="52" max="62" width="8.85546875" style="6"/>
    <col min="63" max="63" width="12.42578125" style="6" customWidth="1"/>
    <col min="64" max="64" width="8.85546875" style="8"/>
    <col min="65" max="72" width="5.85546875" style="6" customWidth="1"/>
    <col min="73" max="83" width="9.42578125" style="6" customWidth="1"/>
    <col min="84" max="84" width="13.140625" style="6" customWidth="1"/>
    <col min="85" max="85" width="8.85546875" style="8"/>
    <col min="86" max="86" width="9.85546875" style="6" customWidth="1"/>
    <col min="87" max="87" width="10.28515625" style="6" customWidth="1"/>
    <col min="88" max="88" width="11.7109375" style="6" customWidth="1"/>
    <col min="89" max="89" width="14.28515625" style="6" customWidth="1"/>
    <col min="90" max="16384" width="8.85546875" style="6"/>
  </cols>
  <sheetData>
    <row r="2" spans="1:89" ht="15.75" thickBot="1" x14ac:dyDescent="0.3"/>
    <row r="3" spans="1:89" ht="59.1" customHeight="1" thickBot="1" x14ac:dyDescent="0.3">
      <c r="A3" s="1"/>
      <c r="B3" s="119">
        <v>2017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  <c r="V3" s="4"/>
      <c r="W3" s="119">
        <v>2018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1"/>
      <c r="AQ3" s="4"/>
      <c r="AR3" s="119">
        <v>2019</v>
      </c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1"/>
      <c r="BL3" s="4"/>
      <c r="BM3" s="122">
        <v>2020</v>
      </c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4"/>
      <c r="CG3" s="4"/>
      <c r="CH3" s="116" t="s">
        <v>141</v>
      </c>
      <c r="CI3" s="117"/>
      <c r="CJ3" s="117"/>
      <c r="CK3" s="118"/>
    </row>
    <row r="4" spans="1:89" ht="36" customHeight="1" thickBot="1" x14ac:dyDescent="0.3">
      <c r="A4" s="1" t="s">
        <v>158</v>
      </c>
      <c r="B4" s="74" t="s">
        <v>0</v>
      </c>
      <c r="C4" s="75" t="s">
        <v>1</v>
      </c>
      <c r="D4" s="75" t="s">
        <v>2</v>
      </c>
      <c r="E4" s="75" t="s">
        <v>3</v>
      </c>
      <c r="F4" s="75" t="s">
        <v>4</v>
      </c>
      <c r="G4" s="75" t="s">
        <v>5</v>
      </c>
      <c r="H4" s="75" t="s">
        <v>6</v>
      </c>
      <c r="I4" s="75" t="s">
        <v>7</v>
      </c>
      <c r="J4" s="29" t="s">
        <v>143</v>
      </c>
      <c r="K4" s="39" t="s">
        <v>142</v>
      </c>
      <c r="L4" s="39" t="s">
        <v>144</v>
      </c>
      <c r="M4" s="39" t="s">
        <v>145</v>
      </c>
      <c r="N4" s="39" t="s">
        <v>146</v>
      </c>
      <c r="O4" s="39" t="s">
        <v>147</v>
      </c>
      <c r="P4" s="39" t="s">
        <v>148</v>
      </c>
      <c r="Q4" s="39" t="s">
        <v>149</v>
      </c>
      <c r="R4" s="29" t="s">
        <v>150</v>
      </c>
      <c r="S4" s="40" t="s">
        <v>151</v>
      </c>
      <c r="T4" s="40" t="s">
        <v>152</v>
      </c>
      <c r="U4" s="41" t="s">
        <v>153</v>
      </c>
      <c r="V4" s="5"/>
      <c r="W4" s="74" t="s">
        <v>0</v>
      </c>
      <c r="X4" s="75" t="s">
        <v>1</v>
      </c>
      <c r="Y4" s="75" t="s">
        <v>2</v>
      </c>
      <c r="Z4" s="75" t="s">
        <v>3</v>
      </c>
      <c r="AA4" s="75" t="s">
        <v>4</v>
      </c>
      <c r="AB4" s="75" t="s">
        <v>5</v>
      </c>
      <c r="AC4" s="75" t="s">
        <v>6</v>
      </c>
      <c r="AD4" s="75" t="s">
        <v>7</v>
      </c>
      <c r="AE4" s="29" t="s">
        <v>143</v>
      </c>
      <c r="AF4" s="39" t="s">
        <v>142</v>
      </c>
      <c r="AG4" s="39" t="s">
        <v>144</v>
      </c>
      <c r="AH4" s="39" t="s">
        <v>145</v>
      </c>
      <c r="AI4" s="39" t="s">
        <v>146</v>
      </c>
      <c r="AJ4" s="39" t="s">
        <v>147</v>
      </c>
      <c r="AK4" s="39" t="s">
        <v>148</v>
      </c>
      <c r="AL4" s="39" t="s">
        <v>149</v>
      </c>
      <c r="AM4" s="29" t="s">
        <v>150</v>
      </c>
      <c r="AN4" s="40" t="s">
        <v>151</v>
      </c>
      <c r="AO4" s="40" t="s">
        <v>152</v>
      </c>
      <c r="AP4" s="41" t="s">
        <v>153</v>
      </c>
      <c r="AQ4" s="5"/>
      <c r="AR4" s="74" t="s">
        <v>0</v>
      </c>
      <c r="AS4" s="75" t="s">
        <v>1</v>
      </c>
      <c r="AT4" s="75" t="s">
        <v>2</v>
      </c>
      <c r="AU4" s="75" t="s">
        <v>3</v>
      </c>
      <c r="AV4" s="75" t="s">
        <v>4</v>
      </c>
      <c r="AW4" s="75" t="s">
        <v>5</v>
      </c>
      <c r="AX4" s="75" t="s">
        <v>6</v>
      </c>
      <c r="AY4" s="75" t="s">
        <v>7</v>
      </c>
      <c r="AZ4" s="29" t="s">
        <v>143</v>
      </c>
      <c r="BA4" s="39" t="s">
        <v>142</v>
      </c>
      <c r="BB4" s="39" t="s">
        <v>144</v>
      </c>
      <c r="BC4" s="39" t="s">
        <v>145</v>
      </c>
      <c r="BD4" s="39" t="s">
        <v>146</v>
      </c>
      <c r="BE4" s="39" t="s">
        <v>147</v>
      </c>
      <c r="BF4" s="39" t="s">
        <v>148</v>
      </c>
      <c r="BG4" s="39" t="s">
        <v>149</v>
      </c>
      <c r="BH4" s="29" t="s">
        <v>150</v>
      </c>
      <c r="BI4" s="40" t="s">
        <v>151</v>
      </c>
      <c r="BJ4" s="40" t="s">
        <v>152</v>
      </c>
      <c r="BK4" s="41" t="s">
        <v>153</v>
      </c>
      <c r="BL4" s="5"/>
      <c r="BM4" s="80" t="s">
        <v>0</v>
      </c>
      <c r="BN4" s="81" t="s">
        <v>1</v>
      </c>
      <c r="BO4" s="81" t="s">
        <v>2</v>
      </c>
      <c r="BP4" s="81" t="s">
        <v>3</v>
      </c>
      <c r="BQ4" s="81" t="s">
        <v>4</v>
      </c>
      <c r="BR4" s="81" t="s">
        <v>5</v>
      </c>
      <c r="BS4" s="81" t="s">
        <v>6</v>
      </c>
      <c r="BT4" s="81" t="s">
        <v>7</v>
      </c>
      <c r="BU4" s="44" t="s">
        <v>143</v>
      </c>
      <c r="BV4" s="45" t="s">
        <v>142</v>
      </c>
      <c r="BW4" s="45" t="s">
        <v>144</v>
      </c>
      <c r="BX4" s="45" t="s">
        <v>145</v>
      </c>
      <c r="BY4" s="45" t="s">
        <v>146</v>
      </c>
      <c r="BZ4" s="45" t="s">
        <v>147</v>
      </c>
      <c r="CA4" s="45" t="s">
        <v>148</v>
      </c>
      <c r="CB4" s="45" t="s">
        <v>149</v>
      </c>
      <c r="CC4" s="44" t="s">
        <v>150</v>
      </c>
      <c r="CD4" s="46" t="s">
        <v>151</v>
      </c>
      <c r="CE4" s="46" t="s">
        <v>152</v>
      </c>
      <c r="CF4" s="47" t="s">
        <v>153</v>
      </c>
      <c r="CG4" s="5"/>
      <c r="CH4" s="63" t="s">
        <v>154</v>
      </c>
      <c r="CI4" s="64" t="s">
        <v>155</v>
      </c>
      <c r="CJ4" s="64" t="s">
        <v>156</v>
      </c>
      <c r="CK4" s="67" t="s">
        <v>157</v>
      </c>
    </row>
    <row r="5" spans="1:89" x14ac:dyDescent="0.25">
      <c r="A5" s="76"/>
      <c r="B5" s="77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9">
        <v>0</v>
      </c>
      <c r="J5" s="29">
        <f t="shared" ref="J5:J23" si="0">B5*1</f>
        <v>0</v>
      </c>
      <c r="K5" s="17">
        <f t="shared" ref="K5:K16" si="1">C5*0.85</f>
        <v>0</v>
      </c>
      <c r="L5" s="17">
        <f t="shared" ref="L5:L16" si="2">D5*0.7</f>
        <v>0</v>
      </c>
      <c r="M5" s="17">
        <f t="shared" ref="M5:M23" si="3">E5*0.55</f>
        <v>0</v>
      </c>
      <c r="N5" s="17">
        <f t="shared" ref="N5:N23" si="4">F5*0.4</f>
        <v>0</v>
      </c>
      <c r="O5" s="17">
        <f t="shared" ref="O5:O23" si="5">G5*0.3</f>
        <v>0</v>
      </c>
      <c r="P5" s="17">
        <f t="shared" ref="P5:P23" si="6">H5*0.2</f>
        <v>0</v>
      </c>
      <c r="Q5" s="30">
        <f t="shared" ref="Q5:Q23" si="7">I5*0.1</f>
        <v>0</v>
      </c>
      <c r="R5" s="34">
        <f t="shared" ref="R5:R22" si="8">SUM(J5:Q5)</f>
        <v>0</v>
      </c>
      <c r="S5" s="18">
        <f>(J5)</f>
        <v>0</v>
      </c>
      <c r="T5" s="18">
        <f>J5+K5</f>
        <v>0</v>
      </c>
      <c r="U5" s="35">
        <f>J5+K5+L5+M5</f>
        <v>0</v>
      </c>
      <c r="V5" s="7"/>
      <c r="W5" s="77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9">
        <v>0</v>
      </c>
      <c r="AE5" s="29">
        <f t="shared" ref="AE5:AE23" si="9">W5*1</f>
        <v>0</v>
      </c>
      <c r="AF5" s="17">
        <f t="shared" ref="AF5:AF16" si="10">X5*0.85</f>
        <v>0</v>
      </c>
      <c r="AG5" s="17">
        <f t="shared" ref="AG5:AG16" si="11">Y5*0.7</f>
        <v>0</v>
      </c>
      <c r="AH5" s="17">
        <f t="shared" ref="AH5:AH23" si="12">Z5*0.55</f>
        <v>0</v>
      </c>
      <c r="AI5" s="17">
        <f t="shared" ref="AI5:AI23" si="13">AA5*0.4</f>
        <v>0</v>
      </c>
      <c r="AJ5" s="17">
        <f t="shared" ref="AJ5:AJ23" si="14">AB5*0.3</f>
        <v>0</v>
      </c>
      <c r="AK5" s="17">
        <f t="shared" ref="AK5:AK23" si="15">AC5*0.2</f>
        <v>0</v>
      </c>
      <c r="AL5" s="30">
        <f t="shared" ref="AL5:AL23" si="16">AD5*0.1</f>
        <v>0</v>
      </c>
      <c r="AM5" s="34">
        <f t="shared" ref="AM5:AM16" si="17">SUM(AE5:AL5)</f>
        <v>0</v>
      </c>
      <c r="AN5" s="18">
        <f>(AE5)</f>
        <v>0</v>
      </c>
      <c r="AO5" s="18">
        <f>AE5+AF5</f>
        <v>0</v>
      </c>
      <c r="AP5" s="35">
        <f>AE5+AF5+AG5+AH5</f>
        <v>0</v>
      </c>
      <c r="AQ5" s="7"/>
      <c r="AR5" s="77">
        <v>0</v>
      </c>
      <c r="AS5" s="78">
        <v>0</v>
      </c>
      <c r="AT5" s="78">
        <v>0</v>
      </c>
      <c r="AU5" s="78">
        <v>0</v>
      </c>
      <c r="AV5" s="78">
        <v>0</v>
      </c>
      <c r="AW5" s="78">
        <v>0</v>
      </c>
      <c r="AX5" s="78">
        <v>0</v>
      </c>
      <c r="AY5" s="79">
        <v>0</v>
      </c>
      <c r="AZ5" s="29">
        <f t="shared" ref="AZ5:AZ23" si="18">AR5*1</f>
        <v>0</v>
      </c>
      <c r="BA5" s="17">
        <f t="shared" ref="BA5:BA16" si="19">AS5*0.85</f>
        <v>0</v>
      </c>
      <c r="BB5" s="17">
        <f t="shared" ref="BB5:BB16" si="20">AT5*0.7</f>
        <v>0</v>
      </c>
      <c r="BC5" s="17">
        <f t="shared" ref="BC5:BC23" si="21">AU5*0.55</f>
        <v>0</v>
      </c>
      <c r="BD5" s="17">
        <f t="shared" ref="BD5:BD23" si="22">AV5*0.4</f>
        <v>0</v>
      </c>
      <c r="BE5" s="17">
        <f t="shared" ref="BE5:BE23" si="23">AW5*0.3</f>
        <v>0</v>
      </c>
      <c r="BF5" s="17">
        <f t="shared" ref="BF5:BF23" si="24">AX5*0.2</f>
        <v>0</v>
      </c>
      <c r="BG5" s="30">
        <f t="shared" ref="BG5:BG23" si="25">AY5*0.1</f>
        <v>0</v>
      </c>
      <c r="BH5" s="34">
        <f t="shared" ref="BH5:BH16" si="26">SUM(AZ5:BG5)</f>
        <v>0</v>
      </c>
      <c r="BI5" s="18">
        <f>(AZ5)</f>
        <v>0</v>
      </c>
      <c r="BJ5" s="18">
        <f>AZ5+BA5</f>
        <v>0</v>
      </c>
      <c r="BK5" s="35">
        <f>AZ5+BA5+BB5+BC5</f>
        <v>0</v>
      </c>
      <c r="BL5" s="7"/>
      <c r="BM5" s="80">
        <v>0</v>
      </c>
      <c r="BN5" s="81">
        <v>0</v>
      </c>
      <c r="BO5" s="81">
        <v>0</v>
      </c>
      <c r="BP5" s="81">
        <v>0</v>
      </c>
      <c r="BQ5" s="81">
        <v>0</v>
      </c>
      <c r="BR5" s="81">
        <v>0</v>
      </c>
      <c r="BS5" s="81">
        <v>0</v>
      </c>
      <c r="BT5" s="82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9">
        <v>0</v>
      </c>
      <c r="CC5" s="50">
        <v>0</v>
      </c>
      <c r="CD5" s="50">
        <v>0</v>
      </c>
      <c r="CE5" s="50">
        <v>0</v>
      </c>
      <c r="CF5" s="51">
        <v>0</v>
      </c>
      <c r="CG5" s="7"/>
      <c r="CH5" s="68">
        <f t="shared" ref="CH5:CH21" si="27">(R5+AM5+BH5+CC5)/4</f>
        <v>0</v>
      </c>
      <c r="CI5" s="65">
        <f t="shared" ref="CI5:CI21" si="28">(S5+AN5+BI5+CD5)/4</f>
        <v>0</v>
      </c>
      <c r="CJ5" s="66">
        <f t="shared" ref="CJ5:CJ21" si="29">(T5+AO5+BJ5+CE5)/4</f>
        <v>0</v>
      </c>
      <c r="CK5" s="69">
        <f t="shared" ref="CK5:CK21" si="30">(U5+AP5+BK5+CF5)/4</f>
        <v>0</v>
      </c>
    </row>
    <row r="6" spans="1:89" x14ac:dyDescent="0.25">
      <c r="A6" s="2"/>
      <c r="B6" s="22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3">
        <v>0</v>
      </c>
      <c r="J6" s="29">
        <f t="shared" si="0"/>
        <v>0</v>
      </c>
      <c r="K6" s="17">
        <f t="shared" si="1"/>
        <v>0</v>
      </c>
      <c r="L6" s="17">
        <f t="shared" si="2"/>
        <v>0</v>
      </c>
      <c r="M6" s="17">
        <f t="shared" si="3"/>
        <v>0</v>
      </c>
      <c r="N6" s="17">
        <f t="shared" si="4"/>
        <v>0</v>
      </c>
      <c r="O6" s="17">
        <f t="shared" si="5"/>
        <v>0</v>
      </c>
      <c r="P6" s="17">
        <f t="shared" si="6"/>
        <v>0</v>
      </c>
      <c r="Q6" s="30">
        <f t="shared" si="7"/>
        <v>0</v>
      </c>
      <c r="R6" s="34">
        <f t="shared" si="8"/>
        <v>0</v>
      </c>
      <c r="S6" s="18">
        <f t="shared" ref="S6:S23" si="31">(J6)</f>
        <v>0</v>
      </c>
      <c r="T6" s="18">
        <f t="shared" ref="T6:T23" si="32">J6+K6</f>
        <v>0</v>
      </c>
      <c r="U6" s="35">
        <f t="shared" ref="U6:U22" si="33">J6+K6+L6+M6</f>
        <v>0</v>
      </c>
      <c r="V6" s="7"/>
      <c r="W6" s="22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23">
        <v>0</v>
      </c>
      <c r="AE6" s="29">
        <f t="shared" si="9"/>
        <v>0</v>
      </c>
      <c r="AF6" s="17">
        <f t="shared" si="10"/>
        <v>0</v>
      </c>
      <c r="AG6" s="17">
        <f t="shared" si="11"/>
        <v>0</v>
      </c>
      <c r="AH6" s="17">
        <f t="shared" si="12"/>
        <v>0</v>
      </c>
      <c r="AI6" s="17">
        <f t="shared" si="13"/>
        <v>0</v>
      </c>
      <c r="AJ6" s="17">
        <f t="shared" si="14"/>
        <v>0</v>
      </c>
      <c r="AK6" s="17">
        <f t="shared" si="15"/>
        <v>0</v>
      </c>
      <c r="AL6" s="30">
        <f t="shared" si="16"/>
        <v>0</v>
      </c>
      <c r="AM6" s="34">
        <f t="shared" si="17"/>
        <v>0</v>
      </c>
      <c r="AN6" s="18">
        <f t="shared" ref="AN6:AN23" si="34">(AE6)</f>
        <v>0</v>
      </c>
      <c r="AO6" s="18">
        <f t="shared" ref="AO6:AO23" si="35">AE6+AF6</f>
        <v>0</v>
      </c>
      <c r="AP6" s="35">
        <f t="shared" ref="AP6:AP16" si="36">AE6+AF6+AG6+AH6</f>
        <v>0</v>
      </c>
      <c r="AQ6" s="7"/>
      <c r="AR6" s="22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3">
        <v>0</v>
      </c>
      <c r="AZ6" s="29">
        <f t="shared" si="18"/>
        <v>0</v>
      </c>
      <c r="BA6" s="17">
        <f t="shared" si="19"/>
        <v>0</v>
      </c>
      <c r="BB6" s="17">
        <f t="shared" si="20"/>
        <v>0</v>
      </c>
      <c r="BC6" s="17">
        <f t="shared" si="21"/>
        <v>0</v>
      </c>
      <c r="BD6" s="17">
        <f t="shared" si="22"/>
        <v>0</v>
      </c>
      <c r="BE6" s="17">
        <f t="shared" si="23"/>
        <v>0</v>
      </c>
      <c r="BF6" s="17">
        <f t="shared" si="24"/>
        <v>0</v>
      </c>
      <c r="BG6" s="30">
        <f t="shared" si="25"/>
        <v>0</v>
      </c>
      <c r="BH6" s="34">
        <f t="shared" si="26"/>
        <v>0</v>
      </c>
      <c r="BI6" s="18">
        <f t="shared" ref="BI6:BI23" si="37">(AZ6)</f>
        <v>0</v>
      </c>
      <c r="BJ6" s="18">
        <f t="shared" ref="BJ6:BJ23" si="38">AZ6+BA6</f>
        <v>0</v>
      </c>
      <c r="BK6" s="35">
        <f t="shared" ref="BK6:BK16" si="39">AZ6+BA6+BB6+BC6</f>
        <v>0</v>
      </c>
      <c r="BL6" s="7"/>
      <c r="BM6" s="42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8">
        <v>0</v>
      </c>
      <c r="BU6" s="45">
        <v>0</v>
      </c>
      <c r="BV6" s="45">
        <v>0</v>
      </c>
      <c r="BW6" s="45">
        <v>0</v>
      </c>
      <c r="BX6" s="45">
        <v>0</v>
      </c>
      <c r="BY6" s="45">
        <v>0</v>
      </c>
      <c r="BZ6" s="45">
        <v>0</v>
      </c>
      <c r="CA6" s="45">
        <v>0</v>
      </c>
      <c r="CB6" s="49">
        <v>0</v>
      </c>
      <c r="CC6" s="50">
        <v>0</v>
      </c>
      <c r="CD6" s="50">
        <v>0</v>
      </c>
      <c r="CE6" s="50">
        <v>0</v>
      </c>
      <c r="CF6" s="51">
        <v>0</v>
      </c>
      <c r="CG6" s="7"/>
      <c r="CH6" s="68">
        <f t="shared" si="27"/>
        <v>0</v>
      </c>
      <c r="CI6" s="65">
        <f t="shared" si="28"/>
        <v>0</v>
      </c>
      <c r="CJ6" s="66">
        <f t="shared" si="29"/>
        <v>0</v>
      </c>
      <c r="CK6" s="69">
        <f t="shared" si="30"/>
        <v>0</v>
      </c>
    </row>
    <row r="7" spans="1:89" x14ac:dyDescent="0.25">
      <c r="A7" s="2"/>
      <c r="B7" s="22">
        <v>0</v>
      </c>
      <c r="C7" s="19">
        <v>0</v>
      </c>
      <c r="D7" s="20">
        <v>0</v>
      </c>
      <c r="E7" s="19">
        <v>0</v>
      </c>
      <c r="F7" s="19">
        <v>0</v>
      </c>
      <c r="G7" s="19">
        <v>0</v>
      </c>
      <c r="H7" s="19">
        <v>0</v>
      </c>
      <c r="I7" s="23">
        <v>0</v>
      </c>
      <c r="J7" s="29">
        <f t="shared" si="0"/>
        <v>0</v>
      </c>
      <c r="K7" s="17">
        <f t="shared" si="1"/>
        <v>0</v>
      </c>
      <c r="L7" s="17">
        <f t="shared" si="2"/>
        <v>0</v>
      </c>
      <c r="M7" s="17">
        <f t="shared" si="3"/>
        <v>0</v>
      </c>
      <c r="N7" s="17">
        <f t="shared" si="4"/>
        <v>0</v>
      </c>
      <c r="O7" s="17">
        <f t="shared" si="5"/>
        <v>0</v>
      </c>
      <c r="P7" s="17">
        <f t="shared" si="6"/>
        <v>0</v>
      </c>
      <c r="Q7" s="30">
        <f t="shared" si="7"/>
        <v>0</v>
      </c>
      <c r="R7" s="34">
        <f t="shared" si="8"/>
        <v>0</v>
      </c>
      <c r="S7" s="18">
        <f t="shared" si="31"/>
        <v>0</v>
      </c>
      <c r="T7" s="18">
        <f t="shared" si="32"/>
        <v>0</v>
      </c>
      <c r="U7" s="35">
        <f t="shared" si="33"/>
        <v>0</v>
      </c>
      <c r="V7" s="7"/>
      <c r="W7" s="22">
        <v>0</v>
      </c>
      <c r="X7" s="19">
        <v>0</v>
      </c>
      <c r="Y7" s="20">
        <v>0</v>
      </c>
      <c r="Z7" s="19">
        <v>0</v>
      </c>
      <c r="AA7" s="19">
        <v>0</v>
      </c>
      <c r="AB7" s="19">
        <v>0</v>
      </c>
      <c r="AC7" s="19">
        <v>0</v>
      </c>
      <c r="AD7" s="23">
        <v>0</v>
      </c>
      <c r="AE7" s="29">
        <f t="shared" si="9"/>
        <v>0</v>
      </c>
      <c r="AF7" s="17">
        <f t="shared" si="10"/>
        <v>0</v>
      </c>
      <c r="AG7" s="17">
        <f t="shared" si="11"/>
        <v>0</v>
      </c>
      <c r="AH7" s="17">
        <f t="shared" si="12"/>
        <v>0</v>
      </c>
      <c r="AI7" s="17">
        <f t="shared" si="13"/>
        <v>0</v>
      </c>
      <c r="AJ7" s="17">
        <f t="shared" si="14"/>
        <v>0</v>
      </c>
      <c r="AK7" s="17">
        <f t="shared" si="15"/>
        <v>0</v>
      </c>
      <c r="AL7" s="30">
        <f t="shared" si="16"/>
        <v>0</v>
      </c>
      <c r="AM7" s="34">
        <f t="shared" si="17"/>
        <v>0</v>
      </c>
      <c r="AN7" s="18">
        <f t="shared" si="34"/>
        <v>0</v>
      </c>
      <c r="AO7" s="18">
        <f t="shared" si="35"/>
        <v>0</v>
      </c>
      <c r="AP7" s="35">
        <f t="shared" si="36"/>
        <v>0</v>
      </c>
      <c r="AQ7" s="7"/>
      <c r="AR7" s="22">
        <v>0</v>
      </c>
      <c r="AS7" s="19">
        <v>0</v>
      </c>
      <c r="AT7" s="20">
        <v>0</v>
      </c>
      <c r="AU7" s="19">
        <v>0</v>
      </c>
      <c r="AV7" s="19">
        <v>0</v>
      </c>
      <c r="AW7" s="19">
        <v>0</v>
      </c>
      <c r="AX7" s="19">
        <v>0</v>
      </c>
      <c r="AY7" s="23">
        <v>0</v>
      </c>
      <c r="AZ7" s="29">
        <f t="shared" si="18"/>
        <v>0</v>
      </c>
      <c r="BA7" s="17">
        <f t="shared" si="19"/>
        <v>0</v>
      </c>
      <c r="BB7" s="17">
        <f t="shared" si="20"/>
        <v>0</v>
      </c>
      <c r="BC7" s="17">
        <f t="shared" si="21"/>
        <v>0</v>
      </c>
      <c r="BD7" s="17">
        <f t="shared" si="22"/>
        <v>0</v>
      </c>
      <c r="BE7" s="17">
        <f t="shared" si="23"/>
        <v>0</v>
      </c>
      <c r="BF7" s="17">
        <f t="shared" si="24"/>
        <v>0</v>
      </c>
      <c r="BG7" s="30">
        <f t="shared" si="25"/>
        <v>0</v>
      </c>
      <c r="BH7" s="34">
        <f t="shared" si="26"/>
        <v>0</v>
      </c>
      <c r="BI7" s="18">
        <f t="shared" si="37"/>
        <v>0</v>
      </c>
      <c r="BJ7" s="18">
        <f t="shared" si="38"/>
        <v>0</v>
      </c>
      <c r="BK7" s="35">
        <f t="shared" si="39"/>
        <v>0</v>
      </c>
      <c r="BL7" s="7"/>
      <c r="BM7" s="42">
        <v>0</v>
      </c>
      <c r="BN7" s="43">
        <v>0</v>
      </c>
      <c r="BO7" s="52">
        <v>0</v>
      </c>
      <c r="BP7" s="43">
        <v>0</v>
      </c>
      <c r="BQ7" s="43">
        <v>0</v>
      </c>
      <c r="BR7" s="43">
        <v>0</v>
      </c>
      <c r="BS7" s="43">
        <v>0</v>
      </c>
      <c r="BT7" s="48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  <c r="BZ7" s="45">
        <v>0</v>
      </c>
      <c r="CA7" s="45">
        <v>0</v>
      </c>
      <c r="CB7" s="49">
        <v>0</v>
      </c>
      <c r="CC7" s="50">
        <v>0</v>
      </c>
      <c r="CD7" s="50">
        <v>0</v>
      </c>
      <c r="CE7" s="50">
        <v>0</v>
      </c>
      <c r="CF7" s="51">
        <v>0</v>
      </c>
      <c r="CG7" s="7"/>
      <c r="CH7" s="68">
        <f t="shared" si="27"/>
        <v>0</v>
      </c>
      <c r="CI7" s="65">
        <f t="shared" si="28"/>
        <v>0</v>
      </c>
      <c r="CJ7" s="66">
        <f t="shared" si="29"/>
        <v>0</v>
      </c>
      <c r="CK7" s="69">
        <f t="shared" si="30"/>
        <v>0</v>
      </c>
    </row>
    <row r="8" spans="1:89" x14ac:dyDescent="0.25">
      <c r="A8" s="2"/>
      <c r="B8" s="22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3">
        <v>0</v>
      </c>
      <c r="J8" s="29">
        <f t="shared" si="0"/>
        <v>0</v>
      </c>
      <c r="K8" s="17">
        <f t="shared" si="1"/>
        <v>0</v>
      </c>
      <c r="L8" s="17">
        <f t="shared" si="2"/>
        <v>0</v>
      </c>
      <c r="M8" s="17">
        <f t="shared" si="3"/>
        <v>0</v>
      </c>
      <c r="N8" s="17">
        <f t="shared" si="4"/>
        <v>0</v>
      </c>
      <c r="O8" s="17">
        <f t="shared" si="5"/>
        <v>0</v>
      </c>
      <c r="P8" s="17">
        <f t="shared" si="6"/>
        <v>0</v>
      </c>
      <c r="Q8" s="30">
        <f t="shared" si="7"/>
        <v>0</v>
      </c>
      <c r="R8" s="34">
        <f t="shared" si="8"/>
        <v>0</v>
      </c>
      <c r="S8" s="18">
        <f t="shared" si="31"/>
        <v>0</v>
      </c>
      <c r="T8" s="18">
        <f t="shared" si="32"/>
        <v>0</v>
      </c>
      <c r="U8" s="35">
        <f t="shared" si="33"/>
        <v>0</v>
      </c>
      <c r="V8" s="7"/>
      <c r="W8" s="22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3">
        <v>0</v>
      </c>
      <c r="AE8" s="29">
        <f t="shared" si="9"/>
        <v>0</v>
      </c>
      <c r="AF8" s="17">
        <f t="shared" si="10"/>
        <v>0</v>
      </c>
      <c r="AG8" s="17">
        <f t="shared" si="11"/>
        <v>0</v>
      </c>
      <c r="AH8" s="17">
        <f t="shared" si="12"/>
        <v>0</v>
      </c>
      <c r="AI8" s="17">
        <f t="shared" si="13"/>
        <v>0</v>
      </c>
      <c r="AJ8" s="17">
        <f t="shared" si="14"/>
        <v>0</v>
      </c>
      <c r="AK8" s="17">
        <f t="shared" si="15"/>
        <v>0</v>
      </c>
      <c r="AL8" s="30">
        <f t="shared" si="16"/>
        <v>0</v>
      </c>
      <c r="AM8" s="34">
        <f t="shared" si="17"/>
        <v>0</v>
      </c>
      <c r="AN8" s="18">
        <f t="shared" si="34"/>
        <v>0</v>
      </c>
      <c r="AO8" s="18">
        <f t="shared" si="35"/>
        <v>0</v>
      </c>
      <c r="AP8" s="35">
        <f t="shared" si="36"/>
        <v>0</v>
      </c>
      <c r="AQ8" s="7"/>
      <c r="AR8" s="22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3">
        <v>0</v>
      </c>
      <c r="AZ8" s="29">
        <f t="shared" si="18"/>
        <v>0</v>
      </c>
      <c r="BA8" s="17">
        <f t="shared" si="19"/>
        <v>0</v>
      </c>
      <c r="BB8" s="17">
        <f t="shared" si="20"/>
        <v>0</v>
      </c>
      <c r="BC8" s="17">
        <f t="shared" si="21"/>
        <v>0</v>
      </c>
      <c r="BD8" s="17">
        <f t="shared" si="22"/>
        <v>0</v>
      </c>
      <c r="BE8" s="17">
        <f t="shared" si="23"/>
        <v>0</v>
      </c>
      <c r="BF8" s="17">
        <f t="shared" si="24"/>
        <v>0</v>
      </c>
      <c r="BG8" s="30">
        <f t="shared" si="25"/>
        <v>0</v>
      </c>
      <c r="BH8" s="34">
        <f t="shared" si="26"/>
        <v>0</v>
      </c>
      <c r="BI8" s="18">
        <f t="shared" si="37"/>
        <v>0</v>
      </c>
      <c r="BJ8" s="18">
        <f t="shared" si="38"/>
        <v>0</v>
      </c>
      <c r="BK8" s="35">
        <f t="shared" si="39"/>
        <v>0</v>
      </c>
      <c r="BL8" s="7"/>
      <c r="BM8" s="42">
        <v>0</v>
      </c>
      <c r="BN8" s="43">
        <v>0</v>
      </c>
      <c r="BO8" s="43">
        <v>0</v>
      </c>
      <c r="BP8" s="43">
        <v>0</v>
      </c>
      <c r="BQ8" s="43">
        <v>0</v>
      </c>
      <c r="BR8" s="43">
        <v>0</v>
      </c>
      <c r="BS8" s="43">
        <v>0</v>
      </c>
      <c r="BT8" s="48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  <c r="BZ8" s="45">
        <v>0</v>
      </c>
      <c r="CA8" s="45">
        <v>0</v>
      </c>
      <c r="CB8" s="49">
        <v>0</v>
      </c>
      <c r="CC8" s="50">
        <v>0</v>
      </c>
      <c r="CD8" s="50">
        <v>0</v>
      </c>
      <c r="CE8" s="50">
        <v>0</v>
      </c>
      <c r="CF8" s="51">
        <v>0</v>
      </c>
      <c r="CG8" s="7"/>
      <c r="CH8" s="68">
        <f t="shared" si="27"/>
        <v>0</v>
      </c>
      <c r="CI8" s="65">
        <f t="shared" si="28"/>
        <v>0</v>
      </c>
      <c r="CJ8" s="66">
        <f t="shared" si="29"/>
        <v>0</v>
      </c>
      <c r="CK8" s="69">
        <f t="shared" si="30"/>
        <v>0</v>
      </c>
    </row>
    <row r="9" spans="1:89" x14ac:dyDescent="0.25">
      <c r="A9" s="2"/>
      <c r="B9" s="22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3">
        <v>0</v>
      </c>
      <c r="J9" s="29">
        <f t="shared" si="0"/>
        <v>0</v>
      </c>
      <c r="K9" s="17">
        <f t="shared" si="1"/>
        <v>0</v>
      </c>
      <c r="L9" s="17">
        <f t="shared" si="2"/>
        <v>0</v>
      </c>
      <c r="M9" s="17">
        <f t="shared" si="3"/>
        <v>0</v>
      </c>
      <c r="N9" s="17">
        <f t="shared" si="4"/>
        <v>0</v>
      </c>
      <c r="O9" s="17">
        <f t="shared" si="5"/>
        <v>0</v>
      </c>
      <c r="P9" s="17">
        <f t="shared" si="6"/>
        <v>0</v>
      </c>
      <c r="Q9" s="30">
        <f t="shared" si="7"/>
        <v>0</v>
      </c>
      <c r="R9" s="34">
        <f t="shared" si="8"/>
        <v>0</v>
      </c>
      <c r="S9" s="18">
        <f t="shared" si="31"/>
        <v>0</v>
      </c>
      <c r="T9" s="18">
        <f t="shared" si="32"/>
        <v>0</v>
      </c>
      <c r="U9" s="35">
        <f t="shared" si="33"/>
        <v>0</v>
      </c>
      <c r="V9" s="7"/>
      <c r="W9" s="22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23">
        <v>0</v>
      </c>
      <c r="AE9" s="29">
        <f t="shared" si="9"/>
        <v>0</v>
      </c>
      <c r="AF9" s="17">
        <f t="shared" si="10"/>
        <v>0</v>
      </c>
      <c r="AG9" s="17">
        <f t="shared" si="11"/>
        <v>0</v>
      </c>
      <c r="AH9" s="17">
        <f t="shared" si="12"/>
        <v>0</v>
      </c>
      <c r="AI9" s="17">
        <f t="shared" si="13"/>
        <v>0</v>
      </c>
      <c r="AJ9" s="17">
        <f t="shared" si="14"/>
        <v>0</v>
      </c>
      <c r="AK9" s="17">
        <f t="shared" si="15"/>
        <v>0</v>
      </c>
      <c r="AL9" s="30">
        <f t="shared" si="16"/>
        <v>0</v>
      </c>
      <c r="AM9" s="34">
        <f t="shared" si="17"/>
        <v>0</v>
      </c>
      <c r="AN9" s="18">
        <f t="shared" si="34"/>
        <v>0</v>
      </c>
      <c r="AO9" s="18">
        <f t="shared" si="35"/>
        <v>0</v>
      </c>
      <c r="AP9" s="35">
        <f t="shared" si="36"/>
        <v>0</v>
      </c>
      <c r="AQ9" s="7"/>
      <c r="AR9" s="22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23">
        <v>0</v>
      </c>
      <c r="AZ9" s="29">
        <f t="shared" si="18"/>
        <v>0</v>
      </c>
      <c r="BA9" s="17">
        <f t="shared" si="19"/>
        <v>0</v>
      </c>
      <c r="BB9" s="17">
        <f t="shared" si="20"/>
        <v>0</v>
      </c>
      <c r="BC9" s="17">
        <f t="shared" si="21"/>
        <v>0</v>
      </c>
      <c r="BD9" s="17">
        <f t="shared" si="22"/>
        <v>0</v>
      </c>
      <c r="BE9" s="17">
        <f t="shared" si="23"/>
        <v>0</v>
      </c>
      <c r="BF9" s="17">
        <f t="shared" si="24"/>
        <v>0</v>
      </c>
      <c r="BG9" s="30">
        <f t="shared" si="25"/>
        <v>0</v>
      </c>
      <c r="BH9" s="34">
        <f t="shared" si="26"/>
        <v>0</v>
      </c>
      <c r="BI9" s="18">
        <f t="shared" si="37"/>
        <v>0</v>
      </c>
      <c r="BJ9" s="18">
        <f t="shared" si="38"/>
        <v>0</v>
      </c>
      <c r="BK9" s="35">
        <f t="shared" si="39"/>
        <v>0</v>
      </c>
      <c r="BL9" s="7"/>
      <c r="BM9" s="42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8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  <c r="BZ9" s="45">
        <v>0</v>
      </c>
      <c r="CA9" s="45">
        <v>0</v>
      </c>
      <c r="CB9" s="49">
        <v>0</v>
      </c>
      <c r="CC9" s="50">
        <v>0</v>
      </c>
      <c r="CD9" s="50">
        <v>0</v>
      </c>
      <c r="CE9" s="50">
        <v>0</v>
      </c>
      <c r="CF9" s="51">
        <v>0</v>
      </c>
      <c r="CG9" s="7"/>
      <c r="CH9" s="68">
        <f t="shared" si="27"/>
        <v>0</v>
      </c>
      <c r="CI9" s="65">
        <f t="shared" si="28"/>
        <v>0</v>
      </c>
      <c r="CJ9" s="66">
        <f t="shared" si="29"/>
        <v>0</v>
      </c>
      <c r="CK9" s="69">
        <f t="shared" si="30"/>
        <v>0</v>
      </c>
    </row>
    <row r="10" spans="1:89" x14ac:dyDescent="0.25">
      <c r="A10" s="2"/>
      <c r="B10" s="22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3">
        <v>0</v>
      </c>
      <c r="J10" s="29">
        <f t="shared" si="0"/>
        <v>0</v>
      </c>
      <c r="K10" s="17">
        <f t="shared" si="1"/>
        <v>0</v>
      </c>
      <c r="L10" s="17">
        <f t="shared" si="2"/>
        <v>0</v>
      </c>
      <c r="M10" s="17">
        <f t="shared" si="3"/>
        <v>0</v>
      </c>
      <c r="N10" s="17">
        <f t="shared" si="4"/>
        <v>0</v>
      </c>
      <c r="O10" s="17">
        <f t="shared" si="5"/>
        <v>0</v>
      </c>
      <c r="P10" s="17">
        <f t="shared" si="6"/>
        <v>0</v>
      </c>
      <c r="Q10" s="30">
        <f t="shared" si="7"/>
        <v>0</v>
      </c>
      <c r="R10" s="34">
        <f t="shared" si="8"/>
        <v>0</v>
      </c>
      <c r="S10" s="18">
        <f t="shared" si="31"/>
        <v>0</v>
      </c>
      <c r="T10" s="18">
        <f t="shared" si="32"/>
        <v>0</v>
      </c>
      <c r="U10" s="35">
        <f t="shared" si="33"/>
        <v>0</v>
      </c>
      <c r="V10" s="7"/>
      <c r="W10" s="22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3">
        <v>0</v>
      </c>
      <c r="AE10" s="29">
        <f t="shared" si="9"/>
        <v>0</v>
      </c>
      <c r="AF10" s="17">
        <f t="shared" si="10"/>
        <v>0</v>
      </c>
      <c r="AG10" s="17">
        <f t="shared" si="11"/>
        <v>0</v>
      </c>
      <c r="AH10" s="17">
        <f t="shared" si="12"/>
        <v>0</v>
      </c>
      <c r="AI10" s="17">
        <f t="shared" si="13"/>
        <v>0</v>
      </c>
      <c r="AJ10" s="17">
        <f t="shared" si="14"/>
        <v>0</v>
      </c>
      <c r="AK10" s="17">
        <f t="shared" si="15"/>
        <v>0</v>
      </c>
      <c r="AL10" s="30">
        <f t="shared" si="16"/>
        <v>0</v>
      </c>
      <c r="AM10" s="34">
        <f t="shared" si="17"/>
        <v>0</v>
      </c>
      <c r="AN10" s="18">
        <f t="shared" si="34"/>
        <v>0</v>
      </c>
      <c r="AO10" s="18">
        <f t="shared" si="35"/>
        <v>0</v>
      </c>
      <c r="AP10" s="35">
        <f t="shared" si="36"/>
        <v>0</v>
      </c>
      <c r="AQ10" s="7"/>
      <c r="AR10" s="22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23">
        <v>0</v>
      </c>
      <c r="AZ10" s="29">
        <f t="shared" si="18"/>
        <v>0</v>
      </c>
      <c r="BA10" s="17">
        <f t="shared" si="19"/>
        <v>0</v>
      </c>
      <c r="BB10" s="17">
        <f t="shared" si="20"/>
        <v>0</v>
      </c>
      <c r="BC10" s="17">
        <f t="shared" si="21"/>
        <v>0</v>
      </c>
      <c r="BD10" s="17">
        <f t="shared" si="22"/>
        <v>0</v>
      </c>
      <c r="BE10" s="17">
        <f t="shared" si="23"/>
        <v>0</v>
      </c>
      <c r="BF10" s="17">
        <f t="shared" si="24"/>
        <v>0</v>
      </c>
      <c r="BG10" s="30">
        <f t="shared" si="25"/>
        <v>0</v>
      </c>
      <c r="BH10" s="34">
        <f t="shared" si="26"/>
        <v>0</v>
      </c>
      <c r="BI10" s="18">
        <f t="shared" si="37"/>
        <v>0</v>
      </c>
      <c r="BJ10" s="18">
        <f t="shared" si="38"/>
        <v>0</v>
      </c>
      <c r="BK10" s="35">
        <f t="shared" si="39"/>
        <v>0</v>
      </c>
      <c r="BL10" s="7"/>
      <c r="BM10" s="42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8">
        <v>0</v>
      </c>
      <c r="BU10" s="45">
        <v>0</v>
      </c>
      <c r="BV10" s="45">
        <v>0</v>
      </c>
      <c r="BW10" s="45">
        <v>0</v>
      </c>
      <c r="BX10" s="45">
        <v>0</v>
      </c>
      <c r="BY10" s="45">
        <v>0</v>
      </c>
      <c r="BZ10" s="45">
        <v>0</v>
      </c>
      <c r="CA10" s="45">
        <v>0</v>
      </c>
      <c r="CB10" s="49">
        <v>0</v>
      </c>
      <c r="CC10" s="50">
        <v>0</v>
      </c>
      <c r="CD10" s="50">
        <v>0</v>
      </c>
      <c r="CE10" s="50">
        <v>0</v>
      </c>
      <c r="CF10" s="51">
        <v>0</v>
      </c>
      <c r="CG10" s="7"/>
      <c r="CH10" s="68">
        <f t="shared" si="27"/>
        <v>0</v>
      </c>
      <c r="CI10" s="65">
        <f t="shared" si="28"/>
        <v>0</v>
      </c>
      <c r="CJ10" s="66">
        <f t="shared" si="29"/>
        <v>0</v>
      </c>
      <c r="CK10" s="69">
        <f t="shared" si="30"/>
        <v>0</v>
      </c>
    </row>
    <row r="11" spans="1:89" x14ac:dyDescent="0.25">
      <c r="A11" s="2"/>
      <c r="B11" s="22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3">
        <v>0</v>
      </c>
      <c r="J11" s="29">
        <f t="shared" si="0"/>
        <v>0</v>
      </c>
      <c r="K11" s="17">
        <f t="shared" si="1"/>
        <v>0</v>
      </c>
      <c r="L11" s="17">
        <f t="shared" si="2"/>
        <v>0</v>
      </c>
      <c r="M11" s="17">
        <f t="shared" si="3"/>
        <v>0</v>
      </c>
      <c r="N11" s="17">
        <f t="shared" si="4"/>
        <v>0</v>
      </c>
      <c r="O11" s="17">
        <f t="shared" si="5"/>
        <v>0</v>
      </c>
      <c r="P11" s="17">
        <f t="shared" si="6"/>
        <v>0</v>
      </c>
      <c r="Q11" s="30">
        <f t="shared" si="7"/>
        <v>0</v>
      </c>
      <c r="R11" s="34">
        <f t="shared" si="8"/>
        <v>0</v>
      </c>
      <c r="S11" s="18">
        <f t="shared" si="31"/>
        <v>0</v>
      </c>
      <c r="T11" s="18">
        <f t="shared" si="32"/>
        <v>0</v>
      </c>
      <c r="U11" s="35">
        <f t="shared" si="33"/>
        <v>0</v>
      </c>
      <c r="V11" s="7"/>
      <c r="W11" s="22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3">
        <v>0</v>
      </c>
      <c r="AE11" s="29">
        <f t="shared" si="9"/>
        <v>0</v>
      </c>
      <c r="AF11" s="17">
        <f t="shared" si="10"/>
        <v>0</v>
      </c>
      <c r="AG11" s="17">
        <f t="shared" si="11"/>
        <v>0</v>
      </c>
      <c r="AH11" s="17">
        <f t="shared" si="12"/>
        <v>0</v>
      </c>
      <c r="AI11" s="17">
        <f t="shared" si="13"/>
        <v>0</v>
      </c>
      <c r="AJ11" s="17">
        <f t="shared" si="14"/>
        <v>0</v>
      </c>
      <c r="AK11" s="17">
        <f t="shared" si="15"/>
        <v>0</v>
      </c>
      <c r="AL11" s="30">
        <f t="shared" si="16"/>
        <v>0</v>
      </c>
      <c r="AM11" s="34">
        <f t="shared" si="17"/>
        <v>0</v>
      </c>
      <c r="AN11" s="18">
        <f t="shared" si="34"/>
        <v>0</v>
      </c>
      <c r="AO11" s="18">
        <f t="shared" si="35"/>
        <v>0</v>
      </c>
      <c r="AP11" s="35">
        <f t="shared" si="36"/>
        <v>0</v>
      </c>
      <c r="AQ11" s="7"/>
      <c r="AR11" s="22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23">
        <v>0</v>
      </c>
      <c r="AZ11" s="29">
        <f t="shared" si="18"/>
        <v>0</v>
      </c>
      <c r="BA11" s="17">
        <f t="shared" si="19"/>
        <v>0</v>
      </c>
      <c r="BB11" s="17">
        <f t="shared" si="20"/>
        <v>0</v>
      </c>
      <c r="BC11" s="17">
        <f t="shared" si="21"/>
        <v>0</v>
      </c>
      <c r="BD11" s="17">
        <f t="shared" si="22"/>
        <v>0</v>
      </c>
      <c r="BE11" s="17">
        <f t="shared" si="23"/>
        <v>0</v>
      </c>
      <c r="BF11" s="17">
        <f t="shared" si="24"/>
        <v>0</v>
      </c>
      <c r="BG11" s="30">
        <f t="shared" si="25"/>
        <v>0</v>
      </c>
      <c r="BH11" s="34">
        <f t="shared" si="26"/>
        <v>0</v>
      </c>
      <c r="BI11" s="18">
        <f t="shared" si="37"/>
        <v>0</v>
      </c>
      <c r="BJ11" s="18">
        <f t="shared" si="38"/>
        <v>0</v>
      </c>
      <c r="BK11" s="35">
        <f t="shared" si="39"/>
        <v>0</v>
      </c>
      <c r="BL11" s="7"/>
      <c r="BM11" s="42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8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9">
        <v>0</v>
      </c>
      <c r="CC11" s="50">
        <v>0</v>
      </c>
      <c r="CD11" s="50">
        <v>0</v>
      </c>
      <c r="CE11" s="50">
        <v>0</v>
      </c>
      <c r="CF11" s="51">
        <v>0</v>
      </c>
      <c r="CG11" s="7"/>
      <c r="CH11" s="68">
        <f t="shared" si="27"/>
        <v>0</v>
      </c>
      <c r="CI11" s="65">
        <f t="shared" si="28"/>
        <v>0</v>
      </c>
      <c r="CJ11" s="66">
        <f t="shared" si="29"/>
        <v>0</v>
      </c>
      <c r="CK11" s="69">
        <f t="shared" si="30"/>
        <v>0</v>
      </c>
    </row>
    <row r="12" spans="1:89" x14ac:dyDescent="0.25">
      <c r="A12" s="2"/>
      <c r="B12" s="22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3">
        <v>0</v>
      </c>
      <c r="J12" s="29">
        <f t="shared" si="0"/>
        <v>0</v>
      </c>
      <c r="K12" s="17">
        <f t="shared" si="1"/>
        <v>0</v>
      </c>
      <c r="L12" s="17">
        <f t="shared" si="2"/>
        <v>0</v>
      </c>
      <c r="M12" s="17">
        <f t="shared" si="3"/>
        <v>0</v>
      </c>
      <c r="N12" s="17">
        <f t="shared" si="4"/>
        <v>0</v>
      </c>
      <c r="O12" s="17">
        <f t="shared" si="5"/>
        <v>0</v>
      </c>
      <c r="P12" s="17">
        <f t="shared" si="6"/>
        <v>0</v>
      </c>
      <c r="Q12" s="30">
        <f t="shared" si="7"/>
        <v>0</v>
      </c>
      <c r="R12" s="34">
        <f t="shared" si="8"/>
        <v>0</v>
      </c>
      <c r="S12" s="18">
        <f t="shared" si="31"/>
        <v>0</v>
      </c>
      <c r="T12" s="18">
        <f t="shared" si="32"/>
        <v>0</v>
      </c>
      <c r="U12" s="35">
        <f t="shared" si="33"/>
        <v>0</v>
      </c>
      <c r="V12" s="7"/>
      <c r="W12" s="22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3">
        <v>0</v>
      </c>
      <c r="AE12" s="29">
        <f t="shared" si="9"/>
        <v>0</v>
      </c>
      <c r="AF12" s="17">
        <f t="shared" si="10"/>
        <v>0</v>
      </c>
      <c r="AG12" s="17">
        <f t="shared" si="11"/>
        <v>0</v>
      </c>
      <c r="AH12" s="17">
        <f t="shared" si="12"/>
        <v>0</v>
      </c>
      <c r="AI12" s="17">
        <f t="shared" si="13"/>
        <v>0</v>
      </c>
      <c r="AJ12" s="17">
        <f t="shared" si="14"/>
        <v>0</v>
      </c>
      <c r="AK12" s="17">
        <f t="shared" si="15"/>
        <v>0</v>
      </c>
      <c r="AL12" s="30">
        <f t="shared" si="16"/>
        <v>0</v>
      </c>
      <c r="AM12" s="34">
        <f t="shared" si="17"/>
        <v>0</v>
      </c>
      <c r="AN12" s="18">
        <f t="shared" si="34"/>
        <v>0</v>
      </c>
      <c r="AO12" s="18">
        <f t="shared" si="35"/>
        <v>0</v>
      </c>
      <c r="AP12" s="35">
        <f t="shared" si="36"/>
        <v>0</v>
      </c>
      <c r="AQ12" s="7"/>
      <c r="AR12" s="22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3">
        <v>0</v>
      </c>
      <c r="AZ12" s="29">
        <f t="shared" si="18"/>
        <v>0</v>
      </c>
      <c r="BA12" s="17">
        <f t="shared" si="19"/>
        <v>0</v>
      </c>
      <c r="BB12" s="17">
        <f t="shared" si="20"/>
        <v>0</v>
      </c>
      <c r="BC12" s="17">
        <f t="shared" si="21"/>
        <v>0</v>
      </c>
      <c r="BD12" s="17">
        <f t="shared" si="22"/>
        <v>0</v>
      </c>
      <c r="BE12" s="17">
        <f t="shared" si="23"/>
        <v>0</v>
      </c>
      <c r="BF12" s="17">
        <f t="shared" si="24"/>
        <v>0</v>
      </c>
      <c r="BG12" s="30">
        <f t="shared" si="25"/>
        <v>0</v>
      </c>
      <c r="BH12" s="34">
        <f t="shared" si="26"/>
        <v>0</v>
      </c>
      <c r="BI12" s="18">
        <f t="shared" si="37"/>
        <v>0</v>
      </c>
      <c r="BJ12" s="18">
        <f t="shared" si="38"/>
        <v>0</v>
      </c>
      <c r="BK12" s="35">
        <f t="shared" si="39"/>
        <v>0</v>
      </c>
      <c r="BL12" s="7"/>
      <c r="BM12" s="42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8">
        <v>0</v>
      </c>
      <c r="BU12" s="45">
        <v>0</v>
      </c>
      <c r="BV12" s="45">
        <v>0</v>
      </c>
      <c r="BW12" s="45">
        <v>0</v>
      </c>
      <c r="BX12" s="45">
        <v>0</v>
      </c>
      <c r="BY12" s="45">
        <v>0</v>
      </c>
      <c r="BZ12" s="45">
        <v>0</v>
      </c>
      <c r="CA12" s="45">
        <v>0</v>
      </c>
      <c r="CB12" s="49">
        <v>0</v>
      </c>
      <c r="CC12" s="50">
        <v>0</v>
      </c>
      <c r="CD12" s="50">
        <v>0</v>
      </c>
      <c r="CE12" s="50">
        <v>0</v>
      </c>
      <c r="CF12" s="51">
        <v>0</v>
      </c>
      <c r="CG12" s="7"/>
      <c r="CH12" s="68">
        <f t="shared" si="27"/>
        <v>0</v>
      </c>
      <c r="CI12" s="65">
        <f t="shared" si="28"/>
        <v>0</v>
      </c>
      <c r="CJ12" s="66">
        <f t="shared" si="29"/>
        <v>0</v>
      </c>
      <c r="CK12" s="69">
        <f t="shared" si="30"/>
        <v>0</v>
      </c>
    </row>
    <row r="13" spans="1:89" x14ac:dyDescent="0.25">
      <c r="A13" s="3"/>
      <c r="B13" s="22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3">
        <v>0</v>
      </c>
      <c r="J13" s="29">
        <f t="shared" si="0"/>
        <v>0</v>
      </c>
      <c r="K13" s="17">
        <f t="shared" si="1"/>
        <v>0</v>
      </c>
      <c r="L13" s="17">
        <f t="shared" si="2"/>
        <v>0</v>
      </c>
      <c r="M13" s="17">
        <f t="shared" si="3"/>
        <v>0</v>
      </c>
      <c r="N13" s="17">
        <f t="shared" si="4"/>
        <v>0</v>
      </c>
      <c r="O13" s="17">
        <f t="shared" si="5"/>
        <v>0</v>
      </c>
      <c r="P13" s="17">
        <f t="shared" si="6"/>
        <v>0</v>
      </c>
      <c r="Q13" s="30">
        <f t="shared" si="7"/>
        <v>0</v>
      </c>
      <c r="R13" s="34">
        <f t="shared" si="8"/>
        <v>0</v>
      </c>
      <c r="S13" s="18">
        <f t="shared" si="31"/>
        <v>0</v>
      </c>
      <c r="T13" s="18">
        <f t="shared" si="32"/>
        <v>0</v>
      </c>
      <c r="U13" s="35">
        <f t="shared" si="33"/>
        <v>0</v>
      </c>
      <c r="V13" s="7"/>
      <c r="W13" s="22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3">
        <v>0</v>
      </c>
      <c r="AE13" s="29">
        <f t="shared" si="9"/>
        <v>0</v>
      </c>
      <c r="AF13" s="17">
        <f t="shared" si="10"/>
        <v>0</v>
      </c>
      <c r="AG13" s="17">
        <f t="shared" si="11"/>
        <v>0</v>
      </c>
      <c r="AH13" s="17">
        <f t="shared" si="12"/>
        <v>0</v>
      </c>
      <c r="AI13" s="17">
        <f t="shared" si="13"/>
        <v>0</v>
      </c>
      <c r="AJ13" s="17">
        <f t="shared" si="14"/>
        <v>0</v>
      </c>
      <c r="AK13" s="17">
        <f t="shared" si="15"/>
        <v>0</v>
      </c>
      <c r="AL13" s="30">
        <f t="shared" si="16"/>
        <v>0</v>
      </c>
      <c r="AM13" s="34">
        <f t="shared" si="17"/>
        <v>0</v>
      </c>
      <c r="AN13" s="18">
        <f t="shared" si="34"/>
        <v>0</v>
      </c>
      <c r="AO13" s="18">
        <f t="shared" si="35"/>
        <v>0</v>
      </c>
      <c r="AP13" s="35">
        <f t="shared" si="36"/>
        <v>0</v>
      </c>
      <c r="AQ13" s="7"/>
      <c r="AR13" s="22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23">
        <v>0</v>
      </c>
      <c r="AZ13" s="29">
        <f t="shared" si="18"/>
        <v>0</v>
      </c>
      <c r="BA13" s="17">
        <f t="shared" si="19"/>
        <v>0</v>
      </c>
      <c r="BB13" s="17">
        <f t="shared" si="20"/>
        <v>0</v>
      </c>
      <c r="BC13" s="17">
        <f t="shared" si="21"/>
        <v>0</v>
      </c>
      <c r="BD13" s="17">
        <f t="shared" si="22"/>
        <v>0</v>
      </c>
      <c r="BE13" s="17">
        <f t="shared" si="23"/>
        <v>0</v>
      </c>
      <c r="BF13" s="17">
        <f t="shared" si="24"/>
        <v>0</v>
      </c>
      <c r="BG13" s="30">
        <f t="shared" si="25"/>
        <v>0</v>
      </c>
      <c r="BH13" s="34">
        <f t="shared" si="26"/>
        <v>0</v>
      </c>
      <c r="BI13" s="18">
        <f t="shared" si="37"/>
        <v>0</v>
      </c>
      <c r="BJ13" s="18">
        <f t="shared" si="38"/>
        <v>0</v>
      </c>
      <c r="BK13" s="35">
        <f t="shared" si="39"/>
        <v>0</v>
      </c>
      <c r="BL13" s="7"/>
      <c r="BM13" s="42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8">
        <v>0</v>
      </c>
      <c r="BU13" s="45">
        <v>0</v>
      </c>
      <c r="BV13" s="45">
        <v>0</v>
      </c>
      <c r="BW13" s="45">
        <v>0</v>
      </c>
      <c r="BX13" s="45">
        <v>0</v>
      </c>
      <c r="BY13" s="45">
        <v>0</v>
      </c>
      <c r="BZ13" s="45">
        <v>0</v>
      </c>
      <c r="CA13" s="45">
        <v>0</v>
      </c>
      <c r="CB13" s="49">
        <v>0</v>
      </c>
      <c r="CC13" s="50">
        <v>0</v>
      </c>
      <c r="CD13" s="50">
        <v>0</v>
      </c>
      <c r="CE13" s="50">
        <v>0</v>
      </c>
      <c r="CF13" s="51">
        <v>0</v>
      </c>
      <c r="CG13" s="7"/>
      <c r="CH13" s="68">
        <f t="shared" si="27"/>
        <v>0</v>
      </c>
      <c r="CI13" s="65">
        <f t="shared" si="28"/>
        <v>0</v>
      </c>
      <c r="CJ13" s="66">
        <f t="shared" si="29"/>
        <v>0</v>
      </c>
      <c r="CK13" s="69">
        <f t="shared" si="30"/>
        <v>0</v>
      </c>
    </row>
    <row r="14" spans="1:89" x14ac:dyDescent="0.25">
      <c r="A14" s="2"/>
      <c r="B14" s="22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3">
        <v>0</v>
      </c>
      <c r="J14" s="29">
        <f t="shared" si="0"/>
        <v>0</v>
      </c>
      <c r="K14" s="17">
        <f t="shared" si="1"/>
        <v>0</v>
      </c>
      <c r="L14" s="17">
        <f t="shared" si="2"/>
        <v>0</v>
      </c>
      <c r="M14" s="17">
        <f t="shared" si="3"/>
        <v>0</v>
      </c>
      <c r="N14" s="17">
        <f t="shared" si="4"/>
        <v>0</v>
      </c>
      <c r="O14" s="17">
        <f t="shared" si="5"/>
        <v>0</v>
      </c>
      <c r="P14" s="17">
        <f t="shared" si="6"/>
        <v>0</v>
      </c>
      <c r="Q14" s="30">
        <f t="shared" si="7"/>
        <v>0</v>
      </c>
      <c r="R14" s="34">
        <f t="shared" si="8"/>
        <v>0</v>
      </c>
      <c r="S14" s="18">
        <f t="shared" si="31"/>
        <v>0</v>
      </c>
      <c r="T14" s="18">
        <f t="shared" si="32"/>
        <v>0</v>
      </c>
      <c r="U14" s="35">
        <f t="shared" si="33"/>
        <v>0</v>
      </c>
      <c r="V14" s="7"/>
      <c r="W14" s="22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3">
        <v>0</v>
      </c>
      <c r="AE14" s="29">
        <f t="shared" si="9"/>
        <v>0</v>
      </c>
      <c r="AF14" s="17">
        <f t="shared" si="10"/>
        <v>0</v>
      </c>
      <c r="AG14" s="17">
        <f t="shared" si="11"/>
        <v>0</v>
      </c>
      <c r="AH14" s="17">
        <f t="shared" si="12"/>
        <v>0</v>
      </c>
      <c r="AI14" s="17">
        <f t="shared" si="13"/>
        <v>0</v>
      </c>
      <c r="AJ14" s="17">
        <f t="shared" si="14"/>
        <v>0</v>
      </c>
      <c r="AK14" s="17">
        <f t="shared" si="15"/>
        <v>0</v>
      </c>
      <c r="AL14" s="30">
        <f t="shared" si="16"/>
        <v>0</v>
      </c>
      <c r="AM14" s="34">
        <f t="shared" si="17"/>
        <v>0</v>
      </c>
      <c r="AN14" s="18">
        <f t="shared" si="34"/>
        <v>0</v>
      </c>
      <c r="AO14" s="18">
        <f t="shared" si="35"/>
        <v>0</v>
      </c>
      <c r="AP14" s="35">
        <f t="shared" si="36"/>
        <v>0</v>
      </c>
      <c r="AQ14" s="7"/>
      <c r="AR14" s="22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23">
        <v>0</v>
      </c>
      <c r="AZ14" s="29">
        <f t="shared" si="18"/>
        <v>0</v>
      </c>
      <c r="BA14" s="17">
        <f t="shared" si="19"/>
        <v>0</v>
      </c>
      <c r="BB14" s="17">
        <f t="shared" si="20"/>
        <v>0</v>
      </c>
      <c r="BC14" s="17">
        <f t="shared" si="21"/>
        <v>0</v>
      </c>
      <c r="BD14" s="17">
        <f t="shared" si="22"/>
        <v>0</v>
      </c>
      <c r="BE14" s="17">
        <f t="shared" si="23"/>
        <v>0</v>
      </c>
      <c r="BF14" s="17">
        <f t="shared" si="24"/>
        <v>0</v>
      </c>
      <c r="BG14" s="30">
        <f t="shared" si="25"/>
        <v>0</v>
      </c>
      <c r="BH14" s="34">
        <f t="shared" si="26"/>
        <v>0</v>
      </c>
      <c r="BI14" s="18">
        <f t="shared" si="37"/>
        <v>0</v>
      </c>
      <c r="BJ14" s="18">
        <f t="shared" si="38"/>
        <v>0</v>
      </c>
      <c r="BK14" s="35">
        <f t="shared" si="39"/>
        <v>0</v>
      </c>
      <c r="BL14" s="7"/>
      <c r="BM14" s="42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8">
        <v>0</v>
      </c>
      <c r="BU14" s="45">
        <v>0</v>
      </c>
      <c r="BV14" s="45">
        <v>0</v>
      </c>
      <c r="BW14" s="45">
        <v>0</v>
      </c>
      <c r="BX14" s="45">
        <v>0</v>
      </c>
      <c r="BY14" s="45">
        <v>0</v>
      </c>
      <c r="BZ14" s="45">
        <v>0</v>
      </c>
      <c r="CA14" s="45">
        <v>0</v>
      </c>
      <c r="CB14" s="49">
        <v>0</v>
      </c>
      <c r="CC14" s="50">
        <v>0</v>
      </c>
      <c r="CD14" s="50">
        <v>0</v>
      </c>
      <c r="CE14" s="50">
        <v>0</v>
      </c>
      <c r="CF14" s="51">
        <v>0</v>
      </c>
      <c r="CG14" s="7"/>
      <c r="CH14" s="68">
        <f t="shared" si="27"/>
        <v>0</v>
      </c>
      <c r="CI14" s="65">
        <f t="shared" si="28"/>
        <v>0</v>
      </c>
      <c r="CJ14" s="66">
        <f t="shared" si="29"/>
        <v>0</v>
      </c>
      <c r="CK14" s="69">
        <f t="shared" si="30"/>
        <v>0</v>
      </c>
    </row>
    <row r="15" spans="1:89" x14ac:dyDescent="0.25">
      <c r="A15" s="3"/>
      <c r="B15" s="24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5">
        <v>0</v>
      </c>
      <c r="J15" s="29">
        <f t="shared" si="0"/>
        <v>0</v>
      </c>
      <c r="K15" s="17">
        <f t="shared" si="1"/>
        <v>0</v>
      </c>
      <c r="L15" s="17">
        <f t="shared" si="2"/>
        <v>0</v>
      </c>
      <c r="M15" s="17">
        <f t="shared" si="3"/>
        <v>0</v>
      </c>
      <c r="N15" s="17">
        <f t="shared" si="4"/>
        <v>0</v>
      </c>
      <c r="O15" s="17">
        <f t="shared" si="5"/>
        <v>0</v>
      </c>
      <c r="P15" s="17">
        <f t="shared" si="6"/>
        <v>0</v>
      </c>
      <c r="Q15" s="30">
        <f t="shared" si="7"/>
        <v>0</v>
      </c>
      <c r="R15" s="34">
        <f t="shared" si="8"/>
        <v>0</v>
      </c>
      <c r="S15" s="18">
        <f t="shared" si="31"/>
        <v>0</v>
      </c>
      <c r="T15" s="18">
        <f t="shared" si="32"/>
        <v>0</v>
      </c>
      <c r="U15" s="35">
        <f t="shared" si="33"/>
        <v>0</v>
      </c>
      <c r="V15" s="7"/>
      <c r="W15" s="24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5">
        <v>0</v>
      </c>
      <c r="AE15" s="29">
        <f t="shared" si="9"/>
        <v>0</v>
      </c>
      <c r="AF15" s="17">
        <f t="shared" si="10"/>
        <v>0</v>
      </c>
      <c r="AG15" s="17">
        <f t="shared" si="11"/>
        <v>0</v>
      </c>
      <c r="AH15" s="17">
        <f t="shared" si="12"/>
        <v>0</v>
      </c>
      <c r="AI15" s="17">
        <f t="shared" si="13"/>
        <v>0</v>
      </c>
      <c r="AJ15" s="17">
        <f t="shared" si="14"/>
        <v>0</v>
      </c>
      <c r="AK15" s="17">
        <f t="shared" si="15"/>
        <v>0</v>
      </c>
      <c r="AL15" s="30">
        <f t="shared" si="16"/>
        <v>0</v>
      </c>
      <c r="AM15" s="34">
        <f t="shared" si="17"/>
        <v>0</v>
      </c>
      <c r="AN15" s="18">
        <f t="shared" si="34"/>
        <v>0</v>
      </c>
      <c r="AO15" s="18">
        <f t="shared" si="35"/>
        <v>0</v>
      </c>
      <c r="AP15" s="35">
        <f t="shared" si="36"/>
        <v>0</v>
      </c>
      <c r="AQ15" s="7"/>
      <c r="AR15" s="24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5">
        <v>0</v>
      </c>
      <c r="AZ15" s="29">
        <f t="shared" si="18"/>
        <v>0</v>
      </c>
      <c r="BA15" s="17">
        <f t="shared" si="19"/>
        <v>0</v>
      </c>
      <c r="BB15" s="17">
        <f t="shared" si="20"/>
        <v>0</v>
      </c>
      <c r="BC15" s="17">
        <f t="shared" si="21"/>
        <v>0</v>
      </c>
      <c r="BD15" s="17">
        <f t="shared" si="22"/>
        <v>0</v>
      </c>
      <c r="BE15" s="17">
        <f t="shared" si="23"/>
        <v>0</v>
      </c>
      <c r="BF15" s="17">
        <f t="shared" si="24"/>
        <v>0</v>
      </c>
      <c r="BG15" s="30">
        <f t="shared" si="25"/>
        <v>0</v>
      </c>
      <c r="BH15" s="34">
        <f t="shared" si="26"/>
        <v>0</v>
      </c>
      <c r="BI15" s="18">
        <f t="shared" si="37"/>
        <v>0</v>
      </c>
      <c r="BJ15" s="18">
        <f t="shared" si="38"/>
        <v>0</v>
      </c>
      <c r="BK15" s="35">
        <f t="shared" si="39"/>
        <v>0</v>
      </c>
      <c r="BL15" s="7"/>
      <c r="BM15" s="53">
        <v>0</v>
      </c>
      <c r="BN15" s="54">
        <v>0</v>
      </c>
      <c r="BO15" s="54">
        <v>0</v>
      </c>
      <c r="BP15" s="54">
        <v>0</v>
      </c>
      <c r="BQ15" s="54">
        <v>0</v>
      </c>
      <c r="BR15" s="54">
        <v>0</v>
      </c>
      <c r="BS15" s="54">
        <v>0</v>
      </c>
      <c r="BT15" s="55">
        <v>0</v>
      </c>
      <c r="BU15" s="45">
        <v>0</v>
      </c>
      <c r="BV15" s="45">
        <v>0</v>
      </c>
      <c r="BW15" s="45">
        <v>0</v>
      </c>
      <c r="BX15" s="45">
        <v>0</v>
      </c>
      <c r="BY15" s="45">
        <v>0</v>
      </c>
      <c r="BZ15" s="45">
        <v>0</v>
      </c>
      <c r="CA15" s="45">
        <v>0</v>
      </c>
      <c r="CB15" s="49">
        <v>0</v>
      </c>
      <c r="CC15" s="50">
        <v>0</v>
      </c>
      <c r="CD15" s="50">
        <v>0</v>
      </c>
      <c r="CE15" s="50">
        <v>0</v>
      </c>
      <c r="CF15" s="51">
        <v>0</v>
      </c>
      <c r="CG15" s="7"/>
      <c r="CH15" s="68">
        <f t="shared" si="27"/>
        <v>0</v>
      </c>
      <c r="CI15" s="65">
        <f t="shared" si="28"/>
        <v>0</v>
      </c>
      <c r="CJ15" s="66">
        <f t="shared" si="29"/>
        <v>0</v>
      </c>
      <c r="CK15" s="69">
        <f t="shared" si="30"/>
        <v>0</v>
      </c>
    </row>
    <row r="16" spans="1:89" x14ac:dyDescent="0.25">
      <c r="A16" s="3"/>
      <c r="B16" s="22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3">
        <v>0</v>
      </c>
      <c r="J16" s="29">
        <f t="shared" si="0"/>
        <v>0</v>
      </c>
      <c r="K16" s="17">
        <f t="shared" si="1"/>
        <v>0</v>
      </c>
      <c r="L16" s="17">
        <f t="shared" si="2"/>
        <v>0</v>
      </c>
      <c r="M16" s="17">
        <f t="shared" si="3"/>
        <v>0</v>
      </c>
      <c r="N16" s="17">
        <f t="shared" si="4"/>
        <v>0</v>
      </c>
      <c r="O16" s="17">
        <f t="shared" si="5"/>
        <v>0</v>
      </c>
      <c r="P16" s="17">
        <f t="shared" si="6"/>
        <v>0</v>
      </c>
      <c r="Q16" s="30">
        <f t="shared" si="7"/>
        <v>0</v>
      </c>
      <c r="R16" s="34">
        <f t="shared" si="8"/>
        <v>0</v>
      </c>
      <c r="S16" s="18">
        <f t="shared" si="31"/>
        <v>0</v>
      </c>
      <c r="T16" s="18">
        <f t="shared" si="32"/>
        <v>0</v>
      </c>
      <c r="U16" s="35">
        <f t="shared" si="33"/>
        <v>0</v>
      </c>
      <c r="V16" s="7"/>
      <c r="W16" s="22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3">
        <v>0</v>
      </c>
      <c r="AE16" s="29">
        <f t="shared" si="9"/>
        <v>0</v>
      </c>
      <c r="AF16" s="17">
        <f t="shared" si="10"/>
        <v>0</v>
      </c>
      <c r="AG16" s="17">
        <f t="shared" si="11"/>
        <v>0</v>
      </c>
      <c r="AH16" s="17">
        <f t="shared" si="12"/>
        <v>0</v>
      </c>
      <c r="AI16" s="17">
        <f t="shared" si="13"/>
        <v>0</v>
      </c>
      <c r="AJ16" s="17">
        <f t="shared" si="14"/>
        <v>0</v>
      </c>
      <c r="AK16" s="17">
        <f t="shared" si="15"/>
        <v>0</v>
      </c>
      <c r="AL16" s="30">
        <f t="shared" si="16"/>
        <v>0</v>
      </c>
      <c r="AM16" s="34">
        <f t="shared" si="17"/>
        <v>0</v>
      </c>
      <c r="AN16" s="18">
        <f t="shared" si="34"/>
        <v>0</v>
      </c>
      <c r="AO16" s="18">
        <f t="shared" si="35"/>
        <v>0</v>
      </c>
      <c r="AP16" s="35">
        <f t="shared" si="36"/>
        <v>0</v>
      </c>
      <c r="AQ16" s="7"/>
      <c r="AR16" s="22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23">
        <v>0</v>
      </c>
      <c r="AZ16" s="29">
        <f t="shared" si="18"/>
        <v>0</v>
      </c>
      <c r="BA16" s="17">
        <f t="shared" si="19"/>
        <v>0</v>
      </c>
      <c r="BB16" s="17">
        <f t="shared" si="20"/>
        <v>0</v>
      </c>
      <c r="BC16" s="17">
        <f t="shared" si="21"/>
        <v>0</v>
      </c>
      <c r="BD16" s="17">
        <f t="shared" si="22"/>
        <v>0</v>
      </c>
      <c r="BE16" s="17">
        <f t="shared" si="23"/>
        <v>0</v>
      </c>
      <c r="BF16" s="17">
        <f t="shared" si="24"/>
        <v>0</v>
      </c>
      <c r="BG16" s="30">
        <f t="shared" si="25"/>
        <v>0</v>
      </c>
      <c r="BH16" s="34">
        <f t="shared" si="26"/>
        <v>0</v>
      </c>
      <c r="BI16" s="18">
        <f t="shared" si="37"/>
        <v>0</v>
      </c>
      <c r="BJ16" s="18">
        <f t="shared" si="38"/>
        <v>0</v>
      </c>
      <c r="BK16" s="35">
        <f t="shared" si="39"/>
        <v>0</v>
      </c>
      <c r="BL16" s="7"/>
      <c r="BM16" s="42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8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9">
        <v>0</v>
      </c>
      <c r="CC16" s="50">
        <v>0</v>
      </c>
      <c r="CD16" s="50">
        <v>0</v>
      </c>
      <c r="CE16" s="50">
        <v>0</v>
      </c>
      <c r="CF16" s="51">
        <v>0</v>
      </c>
      <c r="CG16" s="7"/>
      <c r="CH16" s="68">
        <f t="shared" si="27"/>
        <v>0</v>
      </c>
      <c r="CI16" s="65">
        <f t="shared" si="28"/>
        <v>0</v>
      </c>
      <c r="CJ16" s="66">
        <f t="shared" si="29"/>
        <v>0</v>
      </c>
      <c r="CK16" s="69">
        <f t="shared" si="30"/>
        <v>0</v>
      </c>
    </row>
    <row r="17" spans="1:89" s="8" customFormat="1" x14ac:dyDescent="0.25">
      <c r="A17" s="2"/>
      <c r="B17" s="22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23">
        <v>0</v>
      </c>
      <c r="J17" s="29">
        <f t="shared" si="0"/>
        <v>0</v>
      </c>
      <c r="K17" s="17">
        <v>0</v>
      </c>
      <c r="L17" s="17">
        <v>0</v>
      </c>
      <c r="M17" s="17">
        <f t="shared" si="3"/>
        <v>0</v>
      </c>
      <c r="N17" s="17">
        <f t="shared" si="4"/>
        <v>0</v>
      </c>
      <c r="O17" s="17">
        <f t="shared" si="5"/>
        <v>0</v>
      </c>
      <c r="P17" s="17">
        <f t="shared" si="6"/>
        <v>0</v>
      </c>
      <c r="Q17" s="30">
        <f t="shared" si="7"/>
        <v>0</v>
      </c>
      <c r="R17" s="34">
        <v>0</v>
      </c>
      <c r="S17" s="18">
        <f t="shared" si="31"/>
        <v>0</v>
      </c>
      <c r="T17" s="18">
        <f t="shared" si="32"/>
        <v>0</v>
      </c>
      <c r="U17" s="35">
        <f>J17+K17+L17+M17</f>
        <v>0</v>
      </c>
      <c r="V17" s="7"/>
      <c r="W17" s="22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3">
        <v>0</v>
      </c>
      <c r="AE17" s="29">
        <f t="shared" si="9"/>
        <v>0</v>
      </c>
      <c r="AF17" s="17">
        <v>0</v>
      </c>
      <c r="AG17" s="17">
        <v>0</v>
      </c>
      <c r="AH17" s="17">
        <f t="shared" si="12"/>
        <v>0</v>
      </c>
      <c r="AI17" s="17">
        <f t="shared" si="13"/>
        <v>0</v>
      </c>
      <c r="AJ17" s="17">
        <f t="shared" si="14"/>
        <v>0</v>
      </c>
      <c r="AK17" s="17">
        <f t="shared" si="15"/>
        <v>0</v>
      </c>
      <c r="AL17" s="30">
        <f t="shared" si="16"/>
        <v>0</v>
      </c>
      <c r="AM17" s="34">
        <v>0</v>
      </c>
      <c r="AN17" s="18">
        <f t="shared" si="34"/>
        <v>0</v>
      </c>
      <c r="AO17" s="18">
        <f t="shared" si="35"/>
        <v>0</v>
      </c>
      <c r="AP17" s="35">
        <f>AE17+AF17+AG17+AH17</f>
        <v>0</v>
      </c>
      <c r="AQ17" s="7"/>
      <c r="AR17" s="22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23">
        <v>0</v>
      </c>
      <c r="AZ17" s="29">
        <f t="shared" si="18"/>
        <v>0</v>
      </c>
      <c r="BA17" s="17">
        <v>0</v>
      </c>
      <c r="BB17" s="17">
        <v>0</v>
      </c>
      <c r="BC17" s="17">
        <f t="shared" si="21"/>
        <v>0</v>
      </c>
      <c r="BD17" s="17">
        <f t="shared" si="22"/>
        <v>0</v>
      </c>
      <c r="BE17" s="17">
        <f t="shared" si="23"/>
        <v>0</v>
      </c>
      <c r="BF17" s="17">
        <f t="shared" si="24"/>
        <v>0</v>
      </c>
      <c r="BG17" s="30">
        <f t="shared" si="25"/>
        <v>0</v>
      </c>
      <c r="BH17" s="34">
        <v>0</v>
      </c>
      <c r="BI17" s="18">
        <f t="shared" si="37"/>
        <v>0</v>
      </c>
      <c r="BJ17" s="18">
        <f t="shared" si="38"/>
        <v>0</v>
      </c>
      <c r="BK17" s="35">
        <f>AZ17+BA17+BB17+BC17</f>
        <v>0</v>
      </c>
      <c r="BL17" s="7"/>
      <c r="BM17" s="42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8">
        <v>0</v>
      </c>
      <c r="BU17" s="45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9">
        <v>0</v>
      </c>
      <c r="CC17" s="50">
        <v>0</v>
      </c>
      <c r="CD17" s="50">
        <v>0</v>
      </c>
      <c r="CE17" s="50">
        <v>0</v>
      </c>
      <c r="CF17" s="51">
        <v>0</v>
      </c>
      <c r="CG17" s="7"/>
      <c r="CH17" s="68">
        <f t="shared" si="27"/>
        <v>0</v>
      </c>
      <c r="CI17" s="65">
        <f t="shared" si="28"/>
        <v>0</v>
      </c>
      <c r="CJ17" s="66">
        <f t="shared" si="29"/>
        <v>0</v>
      </c>
      <c r="CK17" s="69">
        <f t="shared" si="30"/>
        <v>0</v>
      </c>
    </row>
    <row r="18" spans="1:89" x14ac:dyDescent="0.25">
      <c r="A18" s="3"/>
      <c r="B18" s="22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3">
        <v>0</v>
      </c>
      <c r="J18" s="29">
        <f t="shared" si="0"/>
        <v>0</v>
      </c>
      <c r="K18" s="17">
        <f t="shared" ref="K18:K23" si="40">C18*0.85</f>
        <v>0</v>
      </c>
      <c r="L18" s="17">
        <f>D18*0.7</f>
        <v>0</v>
      </c>
      <c r="M18" s="17">
        <f t="shared" si="3"/>
        <v>0</v>
      </c>
      <c r="N18" s="17">
        <f t="shared" si="4"/>
        <v>0</v>
      </c>
      <c r="O18" s="17">
        <f t="shared" si="5"/>
        <v>0</v>
      </c>
      <c r="P18" s="17">
        <f t="shared" si="6"/>
        <v>0</v>
      </c>
      <c r="Q18" s="30">
        <f t="shared" si="7"/>
        <v>0</v>
      </c>
      <c r="R18" s="34">
        <f t="shared" si="8"/>
        <v>0</v>
      </c>
      <c r="S18" s="18">
        <f t="shared" si="31"/>
        <v>0</v>
      </c>
      <c r="T18" s="18">
        <f t="shared" si="32"/>
        <v>0</v>
      </c>
      <c r="U18" s="35">
        <f>J18+K18+L18+M18</f>
        <v>0</v>
      </c>
      <c r="V18" s="7"/>
      <c r="W18" s="22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3">
        <v>0</v>
      </c>
      <c r="AE18" s="29">
        <f t="shared" si="9"/>
        <v>0</v>
      </c>
      <c r="AF18" s="17">
        <f t="shared" ref="AF18:AF23" si="41">X18*0.85</f>
        <v>0</v>
      </c>
      <c r="AG18" s="17">
        <f>Y18*0.7</f>
        <v>0</v>
      </c>
      <c r="AH18" s="17">
        <f t="shared" si="12"/>
        <v>0</v>
      </c>
      <c r="AI18" s="17">
        <f t="shared" si="13"/>
        <v>0</v>
      </c>
      <c r="AJ18" s="17">
        <f t="shared" si="14"/>
        <v>0</v>
      </c>
      <c r="AK18" s="17">
        <f t="shared" si="15"/>
        <v>0</v>
      </c>
      <c r="AL18" s="30">
        <f t="shared" si="16"/>
        <v>0</v>
      </c>
      <c r="AM18" s="34">
        <f t="shared" ref="AM18:AM22" si="42">SUM(AE18:AL18)</f>
        <v>0</v>
      </c>
      <c r="AN18" s="18">
        <f t="shared" si="34"/>
        <v>0</v>
      </c>
      <c r="AO18" s="18">
        <f t="shared" si="35"/>
        <v>0</v>
      </c>
      <c r="AP18" s="35">
        <f>AE18+AF18+AG18+AH18</f>
        <v>0</v>
      </c>
      <c r="AQ18" s="7"/>
      <c r="AR18" s="22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23">
        <v>0</v>
      </c>
      <c r="AZ18" s="29">
        <f t="shared" si="18"/>
        <v>0</v>
      </c>
      <c r="BA18" s="17">
        <f t="shared" ref="BA18:BA23" si="43">AS18*0.85</f>
        <v>0</v>
      </c>
      <c r="BB18" s="17">
        <f>AT18*0.7</f>
        <v>0</v>
      </c>
      <c r="BC18" s="17">
        <f t="shared" si="21"/>
        <v>0</v>
      </c>
      <c r="BD18" s="17">
        <f t="shared" si="22"/>
        <v>0</v>
      </c>
      <c r="BE18" s="17">
        <f t="shared" si="23"/>
        <v>0</v>
      </c>
      <c r="BF18" s="17">
        <f t="shared" si="24"/>
        <v>0</v>
      </c>
      <c r="BG18" s="30">
        <f t="shared" si="25"/>
        <v>0</v>
      </c>
      <c r="BH18" s="34">
        <f t="shared" ref="BH18:BH22" si="44">SUM(AZ18:BG18)</f>
        <v>0</v>
      </c>
      <c r="BI18" s="18">
        <f t="shared" si="37"/>
        <v>0</v>
      </c>
      <c r="BJ18" s="18">
        <f t="shared" si="38"/>
        <v>0</v>
      </c>
      <c r="BK18" s="35">
        <f>AZ18+BA18+BB18+BC18</f>
        <v>0</v>
      </c>
      <c r="BL18" s="7"/>
      <c r="BM18" s="42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8">
        <v>0</v>
      </c>
      <c r="BU18" s="45">
        <v>0</v>
      </c>
      <c r="BV18" s="45">
        <v>0</v>
      </c>
      <c r="BW18" s="45">
        <v>0</v>
      </c>
      <c r="BX18" s="45">
        <v>0</v>
      </c>
      <c r="BY18" s="45">
        <v>0</v>
      </c>
      <c r="BZ18" s="45">
        <v>0</v>
      </c>
      <c r="CA18" s="45">
        <v>0</v>
      </c>
      <c r="CB18" s="49">
        <v>0</v>
      </c>
      <c r="CC18" s="50">
        <v>0</v>
      </c>
      <c r="CD18" s="50">
        <v>0</v>
      </c>
      <c r="CE18" s="50">
        <v>0</v>
      </c>
      <c r="CF18" s="51">
        <v>0</v>
      </c>
      <c r="CG18" s="7"/>
      <c r="CH18" s="68">
        <f t="shared" si="27"/>
        <v>0</v>
      </c>
      <c r="CI18" s="65">
        <f t="shared" si="28"/>
        <v>0</v>
      </c>
      <c r="CJ18" s="66">
        <f t="shared" si="29"/>
        <v>0</v>
      </c>
      <c r="CK18" s="69">
        <f t="shared" si="30"/>
        <v>0</v>
      </c>
    </row>
    <row r="19" spans="1:89" x14ac:dyDescent="0.25">
      <c r="A19" s="2"/>
      <c r="B19" s="22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3">
        <v>0</v>
      </c>
      <c r="J19" s="29">
        <f t="shared" si="0"/>
        <v>0</v>
      </c>
      <c r="K19" s="17">
        <f t="shared" si="40"/>
        <v>0</v>
      </c>
      <c r="L19" s="17">
        <f>D19*0.7</f>
        <v>0</v>
      </c>
      <c r="M19" s="17">
        <f t="shared" si="3"/>
        <v>0</v>
      </c>
      <c r="N19" s="17">
        <f t="shared" si="4"/>
        <v>0</v>
      </c>
      <c r="O19" s="17">
        <f t="shared" si="5"/>
        <v>0</v>
      </c>
      <c r="P19" s="17">
        <f t="shared" si="6"/>
        <v>0</v>
      </c>
      <c r="Q19" s="30">
        <f t="shared" si="7"/>
        <v>0</v>
      </c>
      <c r="R19" s="34">
        <f t="shared" si="8"/>
        <v>0</v>
      </c>
      <c r="S19" s="18">
        <f t="shared" si="31"/>
        <v>0</v>
      </c>
      <c r="T19" s="18">
        <f t="shared" si="32"/>
        <v>0</v>
      </c>
      <c r="U19" s="35">
        <f t="shared" si="33"/>
        <v>0</v>
      </c>
      <c r="V19" s="7"/>
      <c r="W19" s="22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3">
        <v>0</v>
      </c>
      <c r="AE19" s="29">
        <f t="shared" si="9"/>
        <v>0</v>
      </c>
      <c r="AF19" s="17">
        <f t="shared" si="41"/>
        <v>0</v>
      </c>
      <c r="AG19" s="17">
        <f>Y19*0.7</f>
        <v>0</v>
      </c>
      <c r="AH19" s="17">
        <f t="shared" si="12"/>
        <v>0</v>
      </c>
      <c r="AI19" s="17">
        <f t="shared" si="13"/>
        <v>0</v>
      </c>
      <c r="AJ19" s="17">
        <f t="shared" si="14"/>
        <v>0</v>
      </c>
      <c r="AK19" s="17">
        <f t="shared" si="15"/>
        <v>0</v>
      </c>
      <c r="AL19" s="30">
        <f t="shared" si="16"/>
        <v>0</v>
      </c>
      <c r="AM19" s="34">
        <f t="shared" si="42"/>
        <v>0</v>
      </c>
      <c r="AN19" s="18">
        <f t="shared" si="34"/>
        <v>0</v>
      </c>
      <c r="AO19" s="18">
        <f t="shared" si="35"/>
        <v>0</v>
      </c>
      <c r="AP19" s="35">
        <f t="shared" ref="AP19:AP22" si="45">AE19+AF19+AG19+AH19</f>
        <v>0</v>
      </c>
      <c r="AQ19" s="7"/>
      <c r="AR19" s="22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3">
        <v>0</v>
      </c>
      <c r="AZ19" s="29">
        <f t="shared" si="18"/>
        <v>0</v>
      </c>
      <c r="BA19" s="17">
        <f t="shared" si="43"/>
        <v>0</v>
      </c>
      <c r="BB19" s="17">
        <f>AT19*0.7</f>
        <v>0</v>
      </c>
      <c r="BC19" s="17">
        <f t="shared" si="21"/>
        <v>0</v>
      </c>
      <c r="BD19" s="17">
        <f t="shared" si="22"/>
        <v>0</v>
      </c>
      <c r="BE19" s="17">
        <f t="shared" si="23"/>
        <v>0</v>
      </c>
      <c r="BF19" s="17">
        <f t="shared" si="24"/>
        <v>0</v>
      </c>
      <c r="BG19" s="30">
        <f t="shared" si="25"/>
        <v>0</v>
      </c>
      <c r="BH19" s="34">
        <f t="shared" si="44"/>
        <v>0</v>
      </c>
      <c r="BI19" s="18">
        <f t="shared" si="37"/>
        <v>0</v>
      </c>
      <c r="BJ19" s="18">
        <f t="shared" si="38"/>
        <v>0</v>
      </c>
      <c r="BK19" s="35">
        <f t="shared" ref="BK19:BK22" si="46">AZ19+BA19+BB19+BC19</f>
        <v>0</v>
      </c>
      <c r="BL19" s="7"/>
      <c r="BM19" s="42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8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9">
        <v>0</v>
      </c>
      <c r="CC19" s="50">
        <v>0</v>
      </c>
      <c r="CD19" s="50">
        <v>0</v>
      </c>
      <c r="CE19" s="50">
        <v>0</v>
      </c>
      <c r="CF19" s="51">
        <v>0</v>
      </c>
      <c r="CG19" s="7"/>
      <c r="CH19" s="68">
        <f t="shared" si="27"/>
        <v>0</v>
      </c>
      <c r="CI19" s="65">
        <f t="shared" si="28"/>
        <v>0</v>
      </c>
      <c r="CJ19" s="66">
        <f t="shared" si="29"/>
        <v>0</v>
      </c>
      <c r="CK19" s="69">
        <f t="shared" si="30"/>
        <v>0</v>
      </c>
    </row>
    <row r="20" spans="1:89" x14ac:dyDescent="0.25">
      <c r="A20" s="2"/>
      <c r="B20" s="22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23">
        <v>0</v>
      </c>
      <c r="J20" s="29">
        <f t="shared" si="0"/>
        <v>0</v>
      </c>
      <c r="K20" s="17">
        <f t="shared" si="40"/>
        <v>0</v>
      </c>
      <c r="L20" s="17">
        <f>D20*0.7</f>
        <v>0</v>
      </c>
      <c r="M20" s="17">
        <f t="shared" si="3"/>
        <v>0</v>
      </c>
      <c r="N20" s="17">
        <f t="shared" si="4"/>
        <v>0</v>
      </c>
      <c r="O20" s="17">
        <f t="shared" si="5"/>
        <v>0</v>
      </c>
      <c r="P20" s="17">
        <f t="shared" si="6"/>
        <v>0</v>
      </c>
      <c r="Q20" s="30">
        <f t="shared" si="7"/>
        <v>0</v>
      </c>
      <c r="R20" s="34">
        <f t="shared" si="8"/>
        <v>0</v>
      </c>
      <c r="S20" s="18">
        <f t="shared" si="31"/>
        <v>0</v>
      </c>
      <c r="T20" s="18">
        <f t="shared" si="32"/>
        <v>0</v>
      </c>
      <c r="U20" s="35">
        <f t="shared" si="33"/>
        <v>0</v>
      </c>
      <c r="V20" s="7"/>
      <c r="W20" s="22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3">
        <v>0</v>
      </c>
      <c r="AE20" s="29">
        <f t="shared" si="9"/>
        <v>0</v>
      </c>
      <c r="AF20" s="17">
        <f t="shared" si="41"/>
        <v>0</v>
      </c>
      <c r="AG20" s="17">
        <f>Y20*0.7</f>
        <v>0</v>
      </c>
      <c r="AH20" s="17">
        <f t="shared" si="12"/>
        <v>0</v>
      </c>
      <c r="AI20" s="17">
        <f t="shared" si="13"/>
        <v>0</v>
      </c>
      <c r="AJ20" s="17">
        <f t="shared" si="14"/>
        <v>0</v>
      </c>
      <c r="AK20" s="17">
        <f t="shared" si="15"/>
        <v>0</v>
      </c>
      <c r="AL20" s="30">
        <f t="shared" si="16"/>
        <v>0</v>
      </c>
      <c r="AM20" s="34">
        <f t="shared" si="42"/>
        <v>0</v>
      </c>
      <c r="AN20" s="18">
        <f t="shared" si="34"/>
        <v>0</v>
      </c>
      <c r="AO20" s="18">
        <f t="shared" si="35"/>
        <v>0</v>
      </c>
      <c r="AP20" s="35">
        <f t="shared" si="45"/>
        <v>0</v>
      </c>
      <c r="AQ20" s="7"/>
      <c r="AR20" s="22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3">
        <v>0</v>
      </c>
      <c r="AZ20" s="29">
        <f t="shared" si="18"/>
        <v>0</v>
      </c>
      <c r="BA20" s="17">
        <f t="shared" si="43"/>
        <v>0</v>
      </c>
      <c r="BB20" s="17">
        <f>AT20*0.7</f>
        <v>0</v>
      </c>
      <c r="BC20" s="17">
        <f t="shared" si="21"/>
        <v>0</v>
      </c>
      <c r="BD20" s="17">
        <f t="shared" si="22"/>
        <v>0</v>
      </c>
      <c r="BE20" s="17">
        <f t="shared" si="23"/>
        <v>0</v>
      </c>
      <c r="BF20" s="17">
        <f t="shared" si="24"/>
        <v>0</v>
      </c>
      <c r="BG20" s="30">
        <f t="shared" si="25"/>
        <v>0</v>
      </c>
      <c r="BH20" s="34">
        <f t="shared" si="44"/>
        <v>0</v>
      </c>
      <c r="BI20" s="18">
        <f t="shared" si="37"/>
        <v>0</v>
      </c>
      <c r="BJ20" s="18">
        <f t="shared" si="38"/>
        <v>0</v>
      </c>
      <c r="BK20" s="35">
        <f t="shared" si="46"/>
        <v>0</v>
      </c>
      <c r="BL20" s="7"/>
      <c r="BM20" s="42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8">
        <v>0</v>
      </c>
      <c r="BU20" s="45">
        <v>0</v>
      </c>
      <c r="BV20" s="45">
        <v>0</v>
      </c>
      <c r="BW20" s="45">
        <v>0</v>
      </c>
      <c r="BX20" s="45">
        <v>0</v>
      </c>
      <c r="BY20" s="45">
        <v>0</v>
      </c>
      <c r="BZ20" s="45">
        <v>0</v>
      </c>
      <c r="CA20" s="45">
        <v>0</v>
      </c>
      <c r="CB20" s="49">
        <v>0</v>
      </c>
      <c r="CC20" s="50">
        <v>0</v>
      </c>
      <c r="CD20" s="50">
        <v>0</v>
      </c>
      <c r="CE20" s="50">
        <v>0</v>
      </c>
      <c r="CF20" s="51">
        <v>0</v>
      </c>
      <c r="CG20" s="7"/>
      <c r="CH20" s="68">
        <f t="shared" si="27"/>
        <v>0</v>
      </c>
      <c r="CI20" s="65">
        <f t="shared" si="28"/>
        <v>0</v>
      </c>
      <c r="CJ20" s="66">
        <f t="shared" si="29"/>
        <v>0</v>
      </c>
      <c r="CK20" s="69">
        <f t="shared" si="30"/>
        <v>0</v>
      </c>
    </row>
    <row r="21" spans="1:89" x14ac:dyDescent="0.25">
      <c r="A21" s="2"/>
      <c r="B21" s="22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3">
        <v>0</v>
      </c>
      <c r="J21" s="29">
        <f t="shared" si="0"/>
        <v>0</v>
      </c>
      <c r="K21" s="17">
        <f t="shared" si="40"/>
        <v>0</v>
      </c>
      <c r="L21" s="17">
        <f>D21*0.7</f>
        <v>0</v>
      </c>
      <c r="M21" s="17">
        <f t="shared" si="3"/>
        <v>0</v>
      </c>
      <c r="N21" s="17">
        <f t="shared" si="4"/>
        <v>0</v>
      </c>
      <c r="O21" s="17">
        <f t="shared" si="5"/>
        <v>0</v>
      </c>
      <c r="P21" s="17">
        <f t="shared" si="6"/>
        <v>0</v>
      </c>
      <c r="Q21" s="30">
        <f t="shared" si="7"/>
        <v>0</v>
      </c>
      <c r="R21" s="34">
        <f t="shared" si="8"/>
        <v>0</v>
      </c>
      <c r="S21" s="18">
        <f t="shared" si="31"/>
        <v>0</v>
      </c>
      <c r="T21" s="18">
        <f t="shared" si="32"/>
        <v>0</v>
      </c>
      <c r="U21" s="35">
        <f t="shared" si="33"/>
        <v>0</v>
      </c>
      <c r="V21" s="7"/>
      <c r="W21" s="22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3">
        <v>0</v>
      </c>
      <c r="AE21" s="29">
        <f t="shared" si="9"/>
        <v>0</v>
      </c>
      <c r="AF21" s="17">
        <f t="shared" si="41"/>
        <v>0</v>
      </c>
      <c r="AG21" s="17">
        <f>Y21*0.7</f>
        <v>0</v>
      </c>
      <c r="AH21" s="17">
        <f t="shared" si="12"/>
        <v>0</v>
      </c>
      <c r="AI21" s="17">
        <f t="shared" si="13"/>
        <v>0</v>
      </c>
      <c r="AJ21" s="17">
        <f t="shared" si="14"/>
        <v>0</v>
      </c>
      <c r="AK21" s="17">
        <f t="shared" si="15"/>
        <v>0</v>
      </c>
      <c r="AL21" s="30">
        <f t="shared" si="16"/>
        <v>0</v>
      </c>
      <c r="AM21" s="34">
        <f t="shared" si="42"/>
        <v>0</v>
      </c>
      <c r="AN21" s="18">
        <f t="shared" si="34"/>
        <v>0</v>
      </c>
      <c r="AO21" s="18">
        <f t="shared" si="35"/>
        <v>0</v>
      </c>
      <c r="AP21" s="35">
        <f t="shared" si="45"/>
        <v>0</v>
      </c>
      <c r="AQ21" s="7"/>
      <c r="AR21" s="22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3">
        <v>0</v>
      </c>
      <c r="AZ21" s="29">
        <f t="shared" si="18"/>
        <v>0</v>
      </c>
      <c r="BA21" s="17">
        <f t="shared" si="43"/>
        <v>0</v>
      </c>
      <c r="BB21" s="17">
        <f>AT21*0.7</f>
        <v>0</v>
      </c>
      <c r="BC21" s="17">
        <f t="shared" si="21"/>
        <v>0</v>
      </c>
      <c r="BD21" s="17">
        <f t="shared" si="22"/>
        <v>0</v>
      </c>
      <c r="BE21" s="17">
        <f t="shared" si="23"/>
        <v>0</v>
      </c>
      <c r="BF21" s="17">
        <f t="shared" si="24"/>
        <v>0</v>
      </c>
      <c r="BG21" s="30">
        <f t="shared" si="25"/>
        <v>0</v>
      </c>
      <c r="BH21" s="34">
        <f t="shared" si="44"/>
        <v>0</v>
      </c>
      <c r="BI21" s="18">
        <f t="shared" si="37"/>
        <v>0</v>
      </c>
      <c r="BJ21" s="18">
        <f t="shared" si="38"/>
        <v>0</v>
      </c>
      <c r="BK21" s="35">
        <f t="shared" si="46"/>
        <v>0</v>
      </c>
      <c r="BL21" s="7"/>
      <c r="BM21" s="42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8">
        <v>0</v>
      </c>
      <c r="BU21" s="45">
        <v>0</v>
      </c>
      <c r="BV21" s="45">
        <v>0</v>
      </c>
      <c r="BW21" s="45">
        <v>0</v>
      </c>
      <c r="BX21" s="45">
        <v>0</v>
      </c>
      <c r="BY21" s="45">
        <v>0</v>
      </c>
      <c r="BZ21" s="45">
        <v>0</v>
      </c>
      <c r="CA21" s="45">
        <v>0</v>
      </c>
      <c r="CB21" s="49">
        <v>0</v>
      </c>
      <c r="CC21" s="50">
        <v>0</v>
      </c>
      <c r="CD21" s="50">
        <v>0</v>
      </c>
      <c r="CE21" s="50">
        <v>0</v>
      </c>
      <c r="CF21" s="51">
        <v>0</v>
      </c>
      <c r="CG21" s="7"/>
      <c r="CH21" s="68">
        <f t="shared" si="27"/>
        <v>0</v>
      </c>
      <c r="CI21" s="65">
        <f t="shared" si="28"/>
        <v>0</v>
      </c>
      <c r="CJ21" s="66">
        <f t="shared" si="29"/>
        <v>0</v>
      </c>
      <c r="CK21" s="69">
        <f t="shared" si="30"/>
        <v>0</v>
      </c>
    </row>
    <row r="22" spans="1:89" x14ac:dyDescent="0.25">
      <c r="A22" s="2"/>
      <c r="B22" s="22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3">
        <v>0</v>
      </c>
      <c r="J22" s="29">
        <f t="shared" si="0"/>
        <v>0</v>
      </c>
      <c r="K22" s="17">
        <f t="shared" si="40"/>
        <v>0</v>
      </c>
      <c r="L22" s="17">
        <f>D22*0.7</f>
        <v>0</v>
      </c>
      <c r="M22" s="17">
        <f t="shared" si="3"/>
        <v>0</v>
      </c>
      <c r="N22" s="17">
        <f t="shared" si="4"/>
        <v>0</v>
      </c>
      <c r="O22" s="17">
        <f t="shared" si="5"/>
        <v>0</v>
      </c>
      <c r="P22" s="17">
        <f t="shared" si="6"/>
        <v>0</v>
      </c>
      <c r="Q22" s="30">
        <f t="shared" si="7"/>
        <v>0</v>
      </c>
      <c r="R22" s="34">
        <f t="shared" si="8"/>
        <v>0</v>
      </c>
      <c r="S22" s="18">
        <f t="shared" si="31"/>
        <v>0</v>
      </c>
      <c r="T22" s="18">
        <f t="shared" si="32"/>
        <v>0</v>
      </c>
      <c r="U22" s="35">
        <f t="shared" si="33"/>
        <v>0</v>
      </c>
      <c r="V22" s="7"/>
      <c r="W22" s="22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3">
        <v>0</v>
      </c>
      <c r="AE22" s="29">
        <f t="shared" si="9"/>
        <v>0</v>
      </c>
      <c r="AF22" s="17">
        <f t="shared" si="41"/>
        <v>0</v>
      </c>
      <c r="AG22" s="17">
        <f>Y22*0.7</f>
        <v>0</v>
      </c>
      <c r="AH22" s="17">
        <f t="shared" si="12"/>
        <v>0</v>
      </c>
      <c r="AI22" s="17">
        <f t="shared" si="13"/>
        <v>0</v>
      </c>
      <c r="AJ22" s="17">
        <f t="shared" si="14"/>
        <v>0</v>
      </c>
      <c r="AK22" s="17">
        <f t="shared" si="15"/>
        <v>0</v>
      </c>
      <c r="AL22" s="30">
        <f t="shared" si="16"/>
        <v>0</v>
      </c>
      <c r="AM22" s="34">
        <f t="shared" si="42"/>
        <v>0</v>
      </c>
      <c r="AN22" s="18">
        <f t="shared" si="34"/>
        <v>0</v>
      </c>
      <c r="AO22" s="18">
        <f t="shared" si="35"/>
        <v>0</v>
      </c>
      <c r="AP22" s="35">
        <f t="shared" si="45"/>
        <v>0</v>
      </c>
      <c r="AQ22" s="7"/>
      <c r="AR22" s="22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3">
        <v>0</v>
      </c>
      <c r="AZ22" s="29">
        <f t="shared" si="18"/>
        <v>0</v>
      </c>
      <c r="BA22" s="17">
        <f t="shared" si="43"/>
        <v>0</v>
      </c>
      <c r="BB22" s="17">
        <f>AT22*0.7</f>
        <v>0</v>
      </c>
      <c r="BC22" s="17">
        <f t="shared" si="21"/>
        <v>0</v>
      </c>
      <c r="BD22" s="17">
        <f t="shared" si="22"/>
        <v>0</v>
      </c>
      <c r="BE22" s="17">
        <f t="shared" si="23"/>
        <v>0</v>
      </c>
      <c r="BF22" s="17">
        <f t="shared" si="24"/>
        <v>0</v>
      </c>
      <c r="BG22" s="30">
        <f t="shared" si="25"/>
        <v>0</v>
      </c>
      <c r="BH22" s="34">
        <f t="shared" si="44"/>
        <v>0</v>
      </c>
      <c r="BI22" s="18">
        <f t="shared" si="37"/>
        <v>0</v>
      </c>
      <c r="BJ22" s="18">
        <f t="shared" si="38"/>
        <v>0</v>
      </c>
      <c r="BK22" s="35">
        <f t="shared" si="46"/>
        <v>0</v>
      </c>
      <c r="BL22" s="7"/>
      <c r="BM22" s="42">
        <v>0</v>
      </c>
      <c r="BN22" s="43">
        <v>0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8">
        <v>0</v>
      </c>
      <c r="BU22" s="45">
        <v>0</v>
      </c>
      <c r="BV22" s="45">
        <v>0</v>
      </c>
      <c r="BW22" s="45">
        <v>0</v>
      </c>
      <c r="BX22" s="45">
        <v>0</v>
      </c>
      <c r="BY22" s="45">
        <v>0</v>
      </c>
      <c r="BZ22" s="45">
        <v>0</v>
      </c>
      <c r="CA22" s="45">
        <v>0</v>
      </c>
      <c r="CB22" s="49">
        <v>0</v>
      </c>
      <c r="CC22" s="50">
        <v>0</v>
      </c>
      <c r="CD22" s="50">
        <v>0</v>
      </c>
      <c r="CE22" s="50">
        <v>0</v>
      </c>
      <c r="CF22" s="51">
        <v>0</v>
      </c>
      <c r="CG22" s="7"/>
      <c r="CH22" s="68">
        <f>(R23+AM22+BH22+CC22)/4</f>
        <v>0</v>
      </c>
      <c r="CI22" s="65">
        <f t="shared" ref="CI22:CK23" si="47">(S22+AN22+BI22+CD22)/4</f>
        <v>0</v>
      </c>
      <c r="CJ22" s="66">
        <f t="shared" si="47"/>
        <v>0</v>
      </c>
      <c r="CK22" s="69">
        <f t="shared" si="47"/>
        <v>0</v>
      </c>
    </row>
    <row r="23" spans="1:89" ht="15.75" thickBot="1" x14ac:dyDescent="0.3">
      <c r="A23" s="2"/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8">
        <v>0</v>
      </c>
      <c r="J23" s="31">
        <f t="shared" si="0"/>
        <v>0</v>
      </c>
      <c r="K23" s="32">
        <f t="shared" si="40"/>
        <v>0</v>
      </c>
      <c r="L23" s="32">
        <v>1</v>
      </c>
      <c r="M23" s="32">
        <f t="shared" si="3"/>
        <v>0</v>
      </c>
      <c r="N23" s="32">
        <f t="shared" si="4"/>
        <v>0</v>
      </c>
      <c r="O23" s="32">
        <f t="shared" si="5"/>
        <v>0</v>
      </c>
      <c r="P23" s="32">
        <f t="shared" si="6"/>
        <v>0</v>
      </c>
      <c r="Q23" s="33">
        <f t="shared" si="7"/>
        <v>0</v>
      </c>
      <c r="R23" s="36">
        <f>SUM(J22:Q22)</f>
        <v>0</v>
      </c>
      <c r="S23" s="37">
        <f t="shared" si="31"/>
        <v>0</v>
      </c>
      <c r="T23" s="37">
        <f t="shared" si="32"/>
        <v>0</v>
      </c>
      <c r="U23" s="38">
        <v>0</v>
      </c>
      <c r="V23" s="7"/>
      <c r="W23" s="26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8">
        <v>0</v>
      </c>
      <c r="AE23" s="31">
        <f t="shared" si="9"/>
        <v>0</v>
      </c>
      <c r="AF23" s="32">
        <f t="shared" si="41"/>
        <v>0</v>
      </c>
      <c r="AG23" s="32">
        <v>1</v>
      </c>
      <c r="AH23" s="32">
        <f t="shared" si="12"/>
        <v>0</v>
      </c>
      <c r="AI23" s="32">
        <f t="shared" si="13"/>
        <v>0</v>
      </c>
      <c r="AJ23" s="32">
        <f t="shared" si="14"/>
        <v>0</v>
      </c>
      <c r="AK23" s="32">
        <f t="shared" si="15"/>
        <v>0</v>
      </c>
      <c r="AL23" s="33">
        <f t="shared" si="16"/>
        <v>0</v>
      </c>
      <c r="AM23" s="36">
        <f>SUM(AE22:AL22)</f>
        <v>0</v>
      </c>
      <c r="AN23" s="37">
        <f t="shared" si="34"/>
        <v>0</v>
      </c>
      <c r="AO23" s="37">
        <f t="shared" si="35"/>
        <v>0</v>
      </c>
      <c r="AP23" s="38">
        <v>0</v>
      </c>
      <c r="AQ23" s="7"/>
      <c r="AR23" s="26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8">
        <v>0</v>
      </c>
      <c r="AZ23" s="31">
        <f t="shared" si="18"/>
        <v>0</v>
      </c>
      <c r="BA23" s="32">
        <f t="shared" si="43"/>
        <v>0</v>
      </c>
      <c r="BB23" s="32">
        <v>1</v>
      </c>
      <c r="BC23" s="32">
        <f t="shared" si="21"/>
        <v>0</v>
      </c>
      <c r="BD23" s="32">
        <f t="shared" si="22"/>
        <v>0</v>
      </c>
      <c r="BE23" s="32">
        <f t="shared" si="23"/>
        <v>0</v>
      </c>
      <c r="BF23" s="32">
        <f t="shared" si="24"/>
        <v>0</v>
      </c>
      <c r="BG23" s="33">
        <f t="shared" si="25"/>
        <v>0</v>
      </c>
      <c r="BH23" s="36">
        <f>SUM(AZ22:BG22)</f>
        <v>0</v>
      </c>
      <c r="BI23" s="37">
        <f t="shared" si="37"/>
        <v>0</v>
      </c>
      <c r="BJ23" s="37">
        <f t="shared" si="38"/>
        <v>0</v>
      </c>
      <c r="BK23" s="38">
        <v>0</v>
      </c>
      <c r="BL23" s="7"/>
      <c r="BM23" s="56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8">
        <v>0</v>
      </c>
      <c r="BU23" s="59">
        <v>0</v>
      </c>
      <c r="BV23" s="59">
        <v>0</v>
      </c>
      <c r="BW23" s="59">
        <v>1</v>
      </c>
      <c r="BX23" s="59">
        <v>0</v>
      </c>
      <c r="BY23" s="59">
        <v>0</v>
      </c>
      <c r="BZ23" s="59">
        <v>0</v>
      </c>
      <c r="CA23" s="59">
        <v>0</v>
      </c>
      <c r="CB23" s="60">
        <v>0</v>
      </c>
      <c r="CC23" s="61">
        <v>0</v>
      </c>
      <c r="CD23" s="61">
        <v>0</v>
      </c>
      <c r="CE23" s="61">
        <v>0</v>
      </c>
      <c r="CF23" s="62">
        <v>0</v>
      </c>
      <c r="CG23" s="7"/>
      <c r="CH23" s="70" t="e">
        <f>(#REF!+AM23+BH23+CC23)/4</f>
        <v>#REF!</v>
      </c>
      <c r="CI23" s="71">
        <f t="shared" si="47"/>
        <v>0</v>
      </c>
      <c r="CJ23" s="72">
        <f t="shared" si="47"/>
        <v>0</v>
      </c>
      <c r="CK23" s="73">
        <f t="shared" si="47"/>
        <v>0</v>
      </c>
    </row>
    <row r="26" spans="1:89" ht="25.5" x14ac:dyDescent="0.25">
      <c r="B26" s="85" t="s">
        <v>159</v>
      </c>
      <c r="C26" s="85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89" ht="25.5" x14ac:dyDescent="0.25">
      <c r="B27" s="85" t="s">
        <v>160</v>
      </c>
      <c r="C27" s="84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89" ht="25.5" x14ac:dyDescent="0.25">
      <c r="B28" s="85" t="s">
        <v>161</v>
      </c>
      <c r="C28" s="84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89" ht="25.5" x14ac:dyDescent="0.25">
      <c r="B29" s="85" t="s">
        <v>163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</sheetData>
  <mergeCells count="5">
    <mergeCell ref="CH3:CK3"/>
    <mergeCell ref="B3:U3"/>
    <mergeCell ref="W3:AP3"/>
    <mergeCell ref="AR3:BK3"/>
    <mergeCell ref="BM3:C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20E9-B73F-402E-A03F-F0E4C98FF1B0}">
  <dimension ref="A1:U27"/>
  <sheetViews>
    <sheetView workbookViewId="0">
      <selection activeCell="J5" sqref="J5"/>
    </sheetView>
  </sheetViews>
  <sheetFormatPr defaultColWidth="8.85546875" defaultRowHeight="15" x14ac:dyDescent="0.25"/>
  <cols>
    <col min="1" max="1" width="20.140625" customWidth="1"/>
    <col min="2" max="2" width="9.85546875" customWidth="1"/>
    <col min="3" max="3" width="24.7109375" customWidth="1"/>
    <col min="4" max="4" width="17.42578125" customWidth="1"/>
    <col min="5" max="5" width="27.28515625" customWidth="1"/>
    <col min="6" max="6" width="14" customWidth="1"/>
    <col min="7" max="7" width="14.42578125" customWidth="1"/>
    <col min="8" max="8" width="13.28515625" customWidth="1"/>
    <col min="9" max="9" width="13.7109375" customWidth="1"/>
    <col min="10" max="10" width="15.7109375" customWidth="1"/>
  </cols>
  <sheetData>
    <row r="1" spans="1:11" ht="24" customHeight="1" x14ac:dyDescent="0.3">
      <c r="A1" s="88" t="s">
        <v>8</v>
      </c>
      <c r="B1" s="88" t="s">
        <v>9</v>
      </c>
      <c r="C1" s="88" t="s">
        <v>140</v>
      </c>
      <c r="D1" s="88" t="s">
        <v>139</v>
      </c>
      <c r="E1" s="88" t="s">
        <v>162</v>
      </c>
      <c r="F1" s="88" t="s">
        <v>164</v>
      </c>
      <c r="G1" s="100" t="s">
        <v>10</v>
      </c>
      <c r="H1" s="88" t="s">
        <v>11</v>
      </c>
      <c r="I1" s="9"/>
      <c r="J1" s="9"/>
      <c r="K1" s="10"/>
    </row>
    <row r="2" spans="1:11" ht="37.5" x14ac:dyDescent="0.3">
      <c r="A2" s="89" t="s">
        <v>12</v>
      </c>
      <c r="B2" s="89"/>
      <c r="C2" s="89"/>
      <c r="D2" s="89"/>
      <c r="E2" s="89" t="s">
        <v>97</v>
      </c>
      <c r="F2" s="89" t="s">
        <v>165</v>
      </c>
      <c r="G2" s="89">
        <v>91</v>
      </c>
      <c r="H2" s="89" t="s">
        <v>0</v>
      </c>
      <c r="I2" s="10"/>
      <c r="J2" s="10"/>
      <c r="K2" s="10"/>
    </row>
    <row r="3" spans="1:11" ht="18.75" x14ac:dyDescent="0.3">
      <c r="A3" s="90"/>
      <c r="B3" s="90"/>
      <c r="C3" s="90"/>
      <c r="D3" s="90"/>
      <c r="E3" s="90"/>
      <c r="F3" s="90"/>
      <c r="G3" s="90"/>
      <c r="H3" s="90"/>
    </row>
    <row r="4" spans="1:11" ht="18.75" x14ac:dyDescent="0.3">
      <c r="A4" s="90"/>
      <c r="B4" s="90"/>
      <c r="C4" s="90"/>
      <c r="D4" s="90"/>
      <c r="E4" s="90"/>
      <c r="F4" s="90"/>
      <c r="G4" s="90"/>
      <c r="H4" s="90"/>
    </row>
    <row r="5" spans="1:11" ht="18.75" x14ac:dyDescent="0.3">
      <c r="A5" s="90"/>
      <c r="B5" s="90"/>
      <c r="C5" s="90"/>
      <c r="D5" s="90"/>
      <c r="E5" s="90"/>
      <c r="F5" s="90"/>
      <c r="G5" s="90"/>
      <c r="H5" s="90"/>
    </row>
    <row r="6" spans="1:11" ht="18.75" x14ac:dyDescent="0.3">
      <c r="A6" s="90"/>
      <c r="B6" s="90"/>
      <c r="C6" s="90"/>
      <c r="D6" s="90"/>
      <c r="E6" s="90"/>
      <c r="F6" s="90"/>
      <c r="G6" s="90"/>
      <c r="H6" s="90"/>
    </row>
    <row r="7" spans="1:11" ht="18.75" x14ac:dyDescent="0.3">
      <c r="A7" s="90"/>
      <c r="B7" s="90"/>
      <c r="C7" s="90"/>
      <c r="D7" s="90"/>
      <c r="E7" s="90"/>
      <c r="F7" s="90"/>
      <c r="G7" s="90"/>
      <c r="H7" s="90"/>
    </row>
    <row r="8" spans="1:11" ht="18.75" x14ac:dyDescent="0.3">
      <c r="A8" s="90"/>
      <c r="B8" s="90"/>
      <c r="C8" s="90"/>
      <c r="D8" s="90"/>
      <c r="E8" s="90"/>
      <c r="F8" s="90"/>
      <c r="G8" s="90"/>
      <c r="H8" s="90"/>
    </row>
    <row r="9" spans="1:11" ht="18.75" x14ac:dyDescent="0.3">
      <c r="A9" s="90"/>
      <c r="B9" s="90"/>
      <c r="C9" s="90"/>
      <c r="D9" s="90"/>
      <c r="E9" s="90"/>
      <c r="F9" s="90"/>
      <c r="G9" s="90"/>
      <c r="H9" s="90"/>
    </row>
    <row r="10" spans="1:11" ht="18.75" x14ac:dyDescent="0.3">
      <c r="A10" s="90"/>
      <c r="B10" s="90"/>
      <c r="C10" s="90"/>
      <c r="D10" s="90"/>
      <c r="E10" s="90"/>
      <c r="F10" s="90"/>
      <c r="G10" s="90"/>
      <c r="H10" s="90"/>
    </row>
    <row r="11" spans="1:11" ht="18.75" x14ac:dyDescent="0.3">
      <c r="A11" s="90"/>
      <c r="B11" s="90"/>
      <c r="C11" s="90"/>
      <c r="D11" s="90"/>
      <c r="E11" s="90"/>
      <c r="F11" s="90"/>
      <c r="G11" s="90"/>
      <c r="H11" s="90"/>
    </row>
    <row r="12" spans="1:11" ht="18.75" x14ac:dyDescent="0.3">
      <c r="A12" s="90"/>
      <c r="B12" s="90"/>
      <c r="C12" s="90"/>
      <c r="D12" s="90"/>
      <c r="E12" s="90"/>
      <c r="F12" s="90"/>
      <c r="G12" s="90"/>
      <c r="H12" s="90"/>
    </row>
    <row r="13" spans="1:11" ht="18.75" x14ac:dyDescent="0.3">
      <c r="A13" s="90"/>
      <c r="B13" s="90"/>
      <c r="C13" s="90"/>
      <c r="D13" s="90"/>
      <c r="E13" s="90"/>
      <c r="F13" s="90"/>
      <c r="G13" s="90"/>
      <c r="H13" s="90"/>
    </row>
    <row r="14" spans="1:11" ht="18.75" x14ac:dyDescent="0.3">
      <c r="A14" s="90"/>
      <c r="B14" s="90"/>
      <c r="C14" s="90"/>
      <c r="D14" s="90"/>
      <c r="E14" s="90"/>
      <c r="F14" s="90"/>
      <c r="G14" s="90"/>
      <c r="H14" s="90"/>
    </row>
    <row r="15" spans="1:11" ht="18.75" x14ac:dyDescent="0.3">
      <c r="A15" s="90"/>
      <c r="B15" s="90"/>
      <c r="C15" s="90"/>
      <c r="D15" s="90"/>
      <c r="E15" s="90"/>
      <c r="F15" s="90"/>
      <c r="G15" s="90"/>
      <c r="H15" s="90"/>
    </row>
    <row r="16" spans="1:11" ht="18.75" x14ac:dyDescent="0.3">
      <c r="A16" s="90"/>
      <c r="B16" s="90"/>
      <c r="C16" s="90"/>
      <c r="D16" s="90"/>
      <c r="E16" s="90"/>
      <c r="F16" s="90"/>
      <c r="G16" s="90"/>
      <c r="H16" s="90"/>
    </row>
    <row r="17" spans="1:21" ht="18.75" x14ac:dyDescent="0.3">
      <c r="A17" s="90"/>
      <c r="B17" s="90"/>
      <c r="C17" s="90"/>
      <c r="D17" s="90"/>
      <c r="E17" s="90"/>
      <c r="F17" s="90"/>
      <c r="G17" s="90"/>
      <c r="H17" s="90"/>
    </row>
    <row r="18" spans="1:21" ht="18.75" x14ac:dyDescent="0.3">
      <c r="A18" s="90"/>
      <c r="B18" s="90"/>
      <c r="C18" s="90"/>
      <c r="D18" s="90"/>
      <c r="E18" s="90"/>
      <c r="F18" s="90"/>
      <c r="G18" s="90"/>
      <c r="H18" s="90"/>
    </row>
    <row r="19" spans="1:21" ht="18.75" x14ac:dyDescent="0.3">
      <c r="A19" s="90"/>
      <c r="B19" s="90"/>
      <c r="C19" s="90"/>
      <c r="D19" s="90"/>
      <c r="E19" s="90"/>
      <c r="F19" s="90"/>
      <c r="G19" s="90"/>
      <c r="H19" s="90"/>
    </row>
    <row r="20" spans="1:21" ht="18.75" x14ac:dyDescent="0.3">
      <c r="A20" s="90"/>
      <c r="B20" s="90"/>
      <c r="C20" s="90"/>
      <c r="D20" s="90"/>
      <c r="E20" s="90"/>
      <c r="F20" s="90"/>
      <c r="G20" s="90"/>
      <c r="H20" s="90"/>
    </row>
    <row r="21" spans="1:21" ht="18.75" x14ac:dyDescent="0.3">
      <c r="A21" s="90"/>
      <c r="B21" s="90"/>
      <c r="C21" s="90"/>
      <c r="D21" s="90"/>
      <c r="E21" s="90"/>
      <c r="F21" s="90"/>
      <c r="G21" s="90"/>
      <c r="H21" s="90"/>
    </row>
    <row r="22" spans="1:21" ht="18.75" x14ac:dyDescent="0.3">
      <c r="A22" s="90"/>
      <c r="B22" s="90"/>
      <c r="C22" s="90"/>
      <c r="D22" s="90"/>
      <c r="E22" s="90"/>
      <c r="F22" s="90"/>
      <c r="G22" s="90"/>
      <c r="H22" s="90"/>
    </row>
    <row r="23" spans="1:21" ht="18.75" x14ac:dyDescent="0.3">
      <c r="A23" s="90"/>
      <c r="B23" s="90"/>
      <c r="C23" s="90"/>
      <c r="D23" s="90"/>
      <c r="E23" s="90"/>
      <c r="F23" s="90"/>
      <c r="G23" s="90"/>
      <c r="H23" s="90"/>
    </row>
    <row r="24" spans="1:21" ht="18.75" x14ac:dyDescent="0.3">
      <c r="A24" s="90"/>
      <c r="B24" s="90"/>
      <c r="C24" s="90"/>
      <c r="D24" s="90"/>
      <c r="E24" s="90"/>
      <c r="F24" s="90"/>
      <c r="G24" s="90"/>
      <c r="H24" s="90"/>
    </row>
    <row r="25" spans="1:21" ht="25.5" x14ac:dyDescent="0.25">
      <c r="A25" s="85" t="s">
        <v>159</v>
      </c>
      <c r="B25" s="84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ht="25.5" x14ac:dyDescent="0.25">
      <c r="A26" s="85" t="s">
        <v>166</v>
      </c>
      <c r="B26" s="84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25.5" x14ac:dyDescent="0.25">
      <c r="A27" s="85" t="s">
        <v>163</v>
      </c>
      <c r="B27" s="84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852E-0D8E-40B0-9361-F8B33F3B02A4}">
  <dimension ref="A1:T169"/>
  <sheetViews>
    <sheetView tabSelected="1" zoomScale="125" workbookViewId="0">
      <selection activeCell="C15" sqref="C15"/>
    </sheetView>
  </sheetViews>
  <sheetFormatPr defaultColWidth="8.85546875" defaultRowHeight="15" x14ac:dyDescent="0.25"/>
  <cols>
    <col min="1" max="1" width="58.85546875" customWidth="1"/>
    <col min="2" max="2" width="27.85546875" customWidth="1"/>
    <col min="3" max="3" width="17.28515625" style="98" customWidth="1"/>
    <col min="4" max="4" width="11.140625" style="98" customWidth="1"/>
  </cols>
  <sheetData>
    <row r="1" spans="1:20" ht="15.75" x14ac:dyDescent="0.25">
      <c r="A1" s="12" t="s">
        <v>13</v>
      </c>
      <c r="B1" s="11" t="s">
        <v>164</v>
      </c>
      <c r="C1" s="11" t="s">
        <v>14</v>
      </c>
      <c r="D1" s="11" t="s">
        <v>11</v>
      </c>
    </row>
    <row r="2" spans="1:20" ht="15" customHeight="1" x14ac:dyDescent="0.25">
      <c r="A2" s="110" t="s">
        <v>172</v>
      </c>
      <c r="B2" s="110" t="s">
        <v>171</v>
      </c>
      <c r="C2" s="93">
        <v>11</v>
      </c>
      <c r="D2" s="93" t="s">
        <v>7</v>
      </c>
      <c r="G2" s="125" t="s">
        <v>168</v>
      </c>
      <c r="H2" s="125"/>
      <c r="I2" s="125"/>
      <c r="J2" s="125"/>
      <c r="K2" s="125"/>
      <c r="L2" s="87"/>
      <c r="M2" s="87"/>
      <c r="N2" s="87"/>
      <c r="O2" s="87"/>
      <c r="P2" s="87"/>
      <c r="Q2" s="87"/>
      <c r="R2" s="87"/>
      <c r="S2" s="87"/>
      <c r="T2" s="87"/>
    </row>
    <row r="3" spans="1:20" ht="15" customHeight="1" x14ac:dyDescent="0.25">
      <c r="A3" s="110" t="s">
        <v>380</v>
      </c>
      <c r="B3" s="114" t="s">
        <v>173</v>
      </c>
      <c r="C3" s="93">
        <v>60</v>
      </c>
      <c r="D3" s="93" t="s">
        <v>3</v>
      </c>
      <c r="G3" s="125"/>
      <c r="H3" s="125"/>
      <c r="I3" s="125"/>
      <c r="J3" s="125"/>
      <c r="K3" s="125"/>
      <c r="L3" s="87"/>
      <c r="M3" s="87"/>
      <c r="N3" s="87"/>
      <c r="O3" s="87"/>
      <c r="P3" s="87"/>
      <c r="Q3" s="87"/>
      <c r="R3" s="87"/>
      <c r="S3" s="87"/>
      <c r="T3" s="87"/>
    </row>
    <row r="4" spans="1:20" ht="15" customHeight="1" x14ac:dyDescent="0.25">
      <c r="A4" s="110" t="s">
        <v>174</v>
      </c>
      <c r="B4" s="115" t="s">
        <v>182</v>
      </c>
      <c r="C4" s="93">
        <v>29</v>
      </c>
      <c r="D4" s="93" t="s">
        <v>5</v>
      </c>
      <c r="G4" s="125"/>
      <c r="H4" s="125"/>
      <c r="I4" s="125"/>
      <c r="J4" s="125"/>
      <c r="K4" s="125"/>
      <c r="L4" s="87"/>
      <c r="M4" s="87"/>
      <c r="N4" s="87"/>
      <c r="O4" s="87"/>
      <c r="P4" s="87"/>
      <c r="Q4" s="87"/>
      <c r="R4" s="87"/>
      <c r="S4" s="87"/>
      <c r="T4" s="87"/>
    </row>
    <row r="5" spans="1:20" ht="15" customHeight="1" x14ac:dyDescent="0.25">
      <c r="A5" s="94" t="s">
        <v>328</v>
      </c>
      <c r="B5" s="94" t="s">
        <v>175</v>
      </c>
      <c r="C5" s="95">
        <v>27</v>
      </c>
      <c r="D5" s="95" t="s">
        <v>5</v>
      </c>
      <c r="G5" s="125"/>
      <c r="H5" s="125"/>
      <c r="I5" s="125"/>
      <c r="J5" s="125"/>
      <c r="K5" s="125"/>
    </row>
    <row r="6" spans="1:20" ht="15" customHeight="1" x14ac:dyDescent="0.25">
      <c r="A6" s="94" t="s">
        <v>327</v>
      </c>
      <c r="B6" s="94" t="s">
        <v>176</v>
      </c>
      <c r="C6" s="93">
        <v>0</v>
      </c>
      <c r="D6" s="101" t="s">
        <v>62</v>
      </c>
      <c r="G6" s="125"/>
      <c r="H6" s="125"/>
      <c r="I6" s="125"/>
      <c r="J6" s="125"/>
      <c r="K6" s="125"/>
    </row>
    <row r="7" spans="1:20" ht="15" customHeight="1" x14ac:dyDescent="0.25">
      <c r="A7" s="110" t="s">
        <v>325</v>
      </c>
      <c r="B7" s="110" t="s">
        <v>177</v>
      </c>
      <c r="C7" s="93">
        <v>71</v>
      </c>
      <c r="D7" s="93" t="s">
        <v>2</v>
      </c>
      <c r="G7" s="125"/>
      <c r="H7" s="125"/>
      <c r="I7" s="125"/>
      <c r="J7" s="125"/>
      <c r="K7" s="125"/>
    </row>
    <row r="8" spans="1:20" ht="15" customHeight="1" x14ac:dyDescent="0.25">
      <c r="A8" s="110" t="s">
        <v>15</v>
      </c>
      <c r="B8" s="92" t="s">
        <v>178</v>
      </c>
      <c r="C8" s="93">
        <v>95</v>
      </c>
      <c r="D8" s="93" t="s">
        <v>0</v>
      </c>
      <c r="G8" s="125"/>
      <c r="H8" s="125"/>
      <c r="I8" s="125"/>
      <c r="J8" s="125"/>
      <c r="K8" s="125"/>
    </row>
    <row r="9" spans="1:20" ht="15" customHeight="1" x14ac:dyDescent="0.25">
      <c r="A9" s="13" t="s">
        <v>326</v>
      </c>
      <c r="B9" s="110" t="s">
        <v>180</v>
      </c>
      <c r="C9" s="14">
        <v>98</v>
      </c>
      <c r="D9" s="14" t="s">
        <v>0</v>
      </c>
      <c r="G9" s="125"/>
      <c r="H9" s="125"/>
      <c r="I9" s="125"/>
      <c r="J9" s="125"/>
      <c r="K9" s="125"/>
    </row>
    <row r="10" spans="1:20" ht="15" customHeight="1" x14ac:dyDescent="0.25">
      <c r="A10" s="92" t="s">
        <v>16</v>
      </c>
      <c r="B10" s="110" t="s">
        <v>179</v>
      </c>
      <c r="C10" s="93">
        <v>33</v>
      </c>
      <c r="D10" s="109" t="s">
        <v>5</v>
      </c>
      <c r="G10" s="125"/>
      <c r="H10" s="125"/>
      <c r="I10" s="125"/>
      <c r="J10" s="125"/>
      <c r="K10" s="125"/>
    </row>
    <row r="11" spans="1:20" ht="15" customHeight="1" x14ac:dyDescent="0.25">
      <c r="A11" s="110" t="s">
        <v>330</v>
      </c>
      <c r="B11" s="110" t="s">
        <v>329</v>
      </c>
      <c r="C11" s="93">
        <v>0</v>
      </c>
      <c r="D11" s="101" t="s">
        <v>62</v>
      </c>
      <c r="G11" s="125"/>
      <c r="H11" s="125"/>
      <c r="I11" s="125"/>
      <c r="J11" s="125"/>
      <c r="K11" s="125"/>
    </row>
    <row r="12" spans="1:20" ht="15" customHeight="1" x14ac:dyDescent="0.25">
      <c r="A12" s="110" t="s">
        <v>17</v>
      </c>
      <c r="B12" s="110" t="s">
        <v>331</v>
      </c>
      <c r="C12" s="93">
        <v>0</v>
      </c>
      <c r="D12" s="101" t="s">
        <v>62</v>
      </c>
      <c r="G12" s="125"/>
      <c r="H12" s="125"/>
      <c r="I12" s="125"/>
      <c r="J12" s="125"/>
      <c r="K12" s="125"/>
    </row>
    <row r="13" spans="1:20" ht="15" customHeight="1" x14ac:dyDescent="0.25">
      <c r="A13" s="110" t="s">
        <v>18</v>
      </c>
      <c r="B13" s="110" t="s">
        <v>184</v>
      </c>
      <c r="C13" s="93">
        <v>45</v>
      </c>
      <c r="D13" s="93" t="s">
        <v>4</v>
      </c>
      <c r="G13" s="126" t="s">
        <v>169</v>
      </c>
      <c r="H13" s="126"/>
      <c r="I13" s="126"/>
      <c r="J13" s="126"/>
      <c r="K13" s="126"/>
    </row>
    <row r="14" spans="1:20" ht="15" customHeight="1" x14ac:dyDescent="0.25">
      <c r="A14" s="92" t="s">
        <v>19</v>
      </c>
      <c r="B14" s="110" t="s">
        <v>183</v>
      </c>
      <c r="C14" s="93">
        <v>79</v>
      </c>
      <c r="D14" s="93" t="s">
        <v>1</v>
      </c>
      <c r="G14" s="126"/>
      <c r="H14" s="126"/>
      <c r="I14" s="126"/>
      <c r="J14" s="126"/>
      <c r="K14" s="126"/>
    </row>
    <row r="15" spans="1:20" ht="15" customHeight="1" x14ac:dyDescent="0.25">
      <c r="A15" s="96" t="s">
        <v>332</v>
      </c>
      <c r="B15" s="96" t="s">
        <v>333</v>
      </c>
      <c r="C15" s="97">
        <v>93</v>
      </c>
      <c r="D15" s="97" t="s">
        <v>0</v>
      </c>
      <c r="G15" s="126"/>
      <c r="H15" s="126"/>
      <c r="I15" s="126"/>
      <c r="J15" s="126"/>
      <c r="K15" s="126"/>
    </row>
    <row r="16" spans="1:20" ht="15" customHeight="1" x14ac:dyDescent="0.25">
      <c r="A16" s="94" t="s">
        <v>20</v>
      </c>
      <c r="B16" s="94" t="s">
        <v>185</v>
      </c>
      <c r="C16" s="95">
        <v>60</v>
      </c>
      <c r="D16" s="95" t="s">
        <v>3</v>
      </c>
      <c r="G16" s="126"/>
      <c r="H16" s="126"/>
      <c r="I16" s="126"/>
      <c r="J16" s="126"/>
      <c r="K16" s="126"/>
    </row>
    <row r="17" spans="1:11" ht="15" customHeight="1" x14ac:dyDescent="0.25">
      <c r="A17" s="96" t="s">
        <v>334</v>
      </c>
      <c r="B17" s="96" t="s">
        <v>186</v>
      </c>
      <c r="C17" s="97">
        <v>61</v>
      </c>
      <c r="D17" s="97" t="s">
        <v>3</v>
      </c>
      <c r="G17" s="126"/>
      <c r="H17" s="126"/>
      <c r="I17" s="126"/>
      <c r="J17" s="126"/>
      <c r="K17" s="126"/>
    </row>
    <row r="18" spans="1:11" ht="15" customHeight="1" x14ac:dyDescent="0.25">
      <c r="A18" s="94" t="s">
        <v>21</v>
      </c>
      <c r="B18" s="94" t="s">
        <v>187</v>
      </c>
      <c r="C18" s="93">
        <v>85</v>
      </c>
      <c r="D18" s="109" t="s">
        <v>1</v>
      </c>
      <c r="G18" s="126"/>
      <c r="H18" s="126"/>
      <c r="I18" s="126"/>
      <c r="J18" s="126"/>
      <c r="K18" s="126"/>
    </row>
    <row r="19" spans="1:11" ht="15" customHeight="1" x14ac:dyDescent="0.25">
      <c r="A19" s="92" t="s">
        <v>22</v>
      </c>
      <c r="B19" s="110" t="s">
        <v>188</v>
      </c>
      <c r="C19" s="93">
        <v>58</v>
      </c>
      <c r="D19" s="93" t="s">
        <v>3</v>
      </c>
      <c r="G19" s="126"/>
      <c r="H19" s="126"/>
      <c r="I19" s="126"/>
      <c r="J19" s="126"/>
      <c r="K19" s="126"/>
    </row>
    <row r="20" spans="1:11" ht="15" customHeight="1" x14ac:dyDescent="0.25">
      <c r="A20" s="92" t="s">
        <v>23</v>
      </c>
      <c r="B20" s="110" t="s">
        <v>190</v>
      </c>
      <c r="C20" s="93">
        <v>95</v>
      </c>
      <c r="D20" s="93" t="s">
        <v>0</v>
      </c>
      <c r="G20" s="126"/>
      <c r="H20" s="126"/>
      <c r="I20" s="126"/>
      <c r="J20" s="126"/>
      <c r="K20" s="126"/>
    </row>
    <row r="21" spans="1:11" ht="15" customHeight="1" x14ac:dyDescent="0.25">
      <c r="A21" s="110" t="s">
        <v>24</v>
      </c>
      <c r="B21" s="110" t="s">
        <v>189</v>
      </c>
      <c r="C21" s="93">
        <v>74</v>
      </c>
      <c r="D21" s="93" t="s">
        <v>2</v>
      </c>
      <c r="G21" s="126"/>
      <c r="H21" s="126"/>
      <c r="I21" s="126"/>
      <c r="J21" s="126"/>
      <c r="K21" s="126"/>
    </row>
    <row r="22" spans="1:11" ht="15" customHeight="1" x14ac:dyDescent="0.25">
      <c r="A22" s="96" t="s">
        <v>335</v>
      </c>
      <c r="B22" s="96" t="s">
        <v>191</v>
      </c>
      <c r="C22" s="97">
        <v>78</v>
      </c>
      <c r="D22" s="97" t="s">
        <v>1</v>
      </c>
      <c r="G22" s="126"/>
      <c r="H22" s="126"/>
      <c r="I22" s="126"/>
      <c r="J22" s="126"/>
      <c r="K22" s="126"/>
    </row>
    <row r="23" spans="1:11" ht="15" customHeight="1" x14ac:dyDescent="0.25">
      <c r="A23" s="110" t="s">
        <v>25</v>
      </c>
      <c r="B23" s="110" t="s">
        <v>337</v>
      </c>
      <c r="C23" s="93">
        <v>74</v>
      </c>
      <c r="D23" s="93" t="s">
        <v>2</v>
      </c>
      <c r="G23" s="126"/>
      <c r="H23" s="126"/>
      <c r="I23" s="126"/>
      <c r="J23" s="126"/>
      <c r="K23" s="126"/>
    </row>
    <row r="24" spans="1:11" ht="15" customHeight="1" x14ac:dyDescent="0.25">
      <c r="A24" s="110" t="s">
        <v>26</v>
      </c>
      <c r="B24" s="92" t="s">
        <v>192</v>
      </c>
      <c r="C24" s="93">
        <v>61</v>
      </c>
      <c r="D24" s="93" t="s">
        <v>3</v>
      </c>
    </row>
    <row r="25" spans="1:11" ht="15" customHeight="1" x14ac:dyDescent="0.25">
      <c r="A25" s="13" t="s">
        <v>324</v>
      </c>
      <c r="B25" s="13" t="s">
        <v>181</v>
      </c>
      <c r="C25" s="14">
        <v>84</v>
      </c>
      <c r="D25" s="14" t="s">
        <v>1</v>
      </c>
    </row>
    <row r="26" spans="1:11" ht="15" customHeight="1" x14ac:dyDescent="0.25">
      <c r="A26" s="110" t="s">
        <v>27</v>
      </c>
      <c r="B26" s="110" t="s">
        <v>193</v>
      </c>
      <c r="C26" s="95">
        <v>78</v>
      </c>
      <c r="D26" s="95" t="s">
        <v>1</v>
      </c>
    </row>
    <row r="27" spans="1:11" ht="15" customHeight="1" x14ac:dyDescent="0.25">
      <c r="A27" s="92" t="s">
        <v>28</v>
      </c>
      <c r="B27" s="110" t="s">
        <v>195</v>
      </c>
      <c r="C27" s="95">
        <v>90</v>
      </c>
      <c r="D27" s="95" t="s">
        <v>0</v>
      </c>
    </row>
    <row r="28" spans="1:11" s="91" customFormat="1" ht="15" customHeight="1" x14ac:dyDescent="0.25">
      <c r="A28" s="94" t="s">
        <v>29</v>
      </c>
      <c r="B28" s="94" t="s">
        <v>194</v>
      </c>
      <c r="C28" s="93">
        <v>16</v>
      </c>
      <c r="D28" s="93" t="s">
        <v>6</v>
      </c>
      <c r="H28"/>
      <c r="I28"/>
      <c r="J28"/>
    </row>
    <row r="29" spans="1:11" ht="15" customHeight="1" x14ac:dyDescent="0.25">
      <c r="A29" s="92" t="s">
        <v>30</v>
      </c>
      <c r="B29" s="110" t="s">
        <v>197</v>
      </c>
      <c r="C29" s="93">
        <v>17</v>
      </c>
      <c r="D29" s="93" t="s">
        <v>6</v>
      </c>
      <c r="H29" s="91"/>
      <c r="I29" s="91"/>
      <c r="J29" s="91"/>
    </row>
    <row r="30" spans="1:11" ht="15" customHeight="1" x14ac:dyDescent="0.25">
      <c r="A30" s="110" t="s">
        <v>31</v>
      </c>
      <c r="B30" s="110" t="s">
        <v>196</v>
      </c>
      <c r="C30" s="93">
        <v>30</v>
      </c>
      <c r="D30" s="93" t="s">
        <v>5</v>
      </c>
      <c r="J30" s="91"/>
    </row>
    <row r="31" spans="1:11" ht="15" customHeight="1" x14ac:dyDescent="0.25">
      <c r="A31" s="110" t="s">
        <v>32</v>
      </c>
      <c r="B31" s="110" t="s">
        <v>336</v>
      </c>
      <c r="C31" s="93">
        <v>0</v>
      </c>
      <c r="D31" s="101" t="s">
        <v>62</v>
      </c>
      <c r="J31" s="91"/>
    </row>
    <row r="32" spans="1:11" ht="15" customHeight="1" x14ac:dyDescent="0.25">
      <c r="A32" s="92" t="s">
        <v>33</v>
      </c>
      <c r="B32" s="110" t="s">
        <v>198</v>
      </c>
      <c r="C32" s="93">
        <v>30</v>
      </c>
      <c r="D32" s="93" t="s">
        <v>6</v>
      </c>
      <c r="J32" s="91"/>
    </row>
    <row r="33" spans="1:10" ht="15" customHeight="1" x14ac:dyDescent="0.25">
      <c r="A33" s="92" t="s">
        <v>34</v>
      </c>
      <c r="B33" s="110" t="s">
        <v>200</v>
      </c>
      <c r="C33" s="93">
        <v>36</v>
      </c>
      <c r="D33" s="93" t="s">
        <v>5</v>
      </c>
      <c r="J33" s="91"/>
    </row>
    <row r="34" spans="1:10" ht="15" customHeight="1" x14ac:dyDescent="0.25">
      <c r="A34" s="96" t="s">
        <v>339</v>
      </c>
      <c r="B34" s="96" t="s">
        <v>199</v>
      </c>
      <c r="C34" s="97">
        <v>83</v>
      </c>
      <c r="D34" s="97" t="s">
        <v>1</v>
      </c>
    </row>
    <row r="35" spans="1:10" ht="15" customHeight="1" x14ac:dyDescent="0.25">
      <c r="A35" s="13" t="s">
        <v>340</v>
      </c>
      <c r="B35" s="13" t="s">
        <v>201</v>
      </c>
      <c r="C35" s="14">
        <v>32</v>
      </c>
      <c r="D35" s="14" t="s">
        <v>5</v>
      </c>
    </row>
    <row r="36" spans="1:10" ht="15" customHeight="1" x14ac:dyDescent="0.25">
      <c r="A36" s="94" t="s">
        <v>35</v>
      </c>
      <c r="B36" s="94" t="s">
        <v>203</v>
      </c>
      <c r="C36" s="95">
        <v>63</v>
      </c>
      <c r="D36" s="95" t="s">
        <v>2</v>
      </c>
    </row>
    <row r="37" spans="1:10" ht="15" customHeight="1" x14ac:dyDescent="0.25">
      <c r="A37" s="94" t="s">
        <v>36</v>
      </c>
      <c r="B37" s="94" t="s">
        <v>202</v>
      </c>
      <c r="C37" s="95">
        <v>27</v>
      </c>
      <c r="D37" s="95" t="s">
        <v>5</v>
      </c>
    </row>
    <row r="38" spans="1:10" ht="15" customHeight="1" x14ac:dyDescent="0.25">
      <c r="A38" s="110" t="s">
        <v>37</v>
      </c>
      <c r="B38" s="92" t="s">
        <v>338</v>
      </c>
      <c r="C38" s="93">
        <v>0</v>
      </c>
      <c r="D38" s="101" t="s">
        <v>62</v>
      </c>
    </row>
    <row r="39" spans="1:10" s="91" customFormat="1" ht="15" customHeight="1" x14ac:dyDescent="0.25">
      <c r="A39" s="104" t="s">
        <v>38</v>
      </c>
      <c r="B39" s="113" t="s">
        <v>341</v>
      </c>
      <c r="C39" s="105">
        <v>0</v>
      </c>
      <c r="D39" s="106" t="s">
        <v>62</v>
      </c>
    </row>
    <row r="40" spans="1:10" ht="15" customHeight="1" x14ac:dyDescent="0.25">
      <c r="A40" s="94" t="s">
        <v>39</v>
      </c>
      <c r="B40" s="94" t="s">
        <v>204</v>
      </c>
      <c r="C40" s="95">
        <v>34</v>
      </c>
      <c r="D40" s="95" t="s">
        <v>5</v>
      </c>
    </row>
    <row r="41" spans="1:10" ht="15" customHeight="1" x14ac:dyDescent="0.25">
      <c r="A41" s="110" t="s">
        <v>40</v>
      </c>
      <c r="B41" s="110" t="s">
        <v>205</v>
      </c>
      <c r="C41" s="95">
        <v>83</v>
      </c>
      <c r="D41" s="95" t="s">
        <v>1</v>
      </c>
    </row>
    <row r="42" spans="1:10" ht="15" customHeight="1" x14ac:dyDescent="0.25">
      <c r="A42" s="110" t="s">
        <v>41</v>
      </c>
      <c r="B42" s="110" t="s">
        <v>345</v>
      </c>
      <c r="C42" s="93">
        <v>0</v>
      </c>
      <c r="D42" s="101" t="s">
        <v>62</v>
      </c>
    </row>
    <row r="43" spans="1:10" ht="15" customHeight="1" x14ac:dyDescent="0.25">
      <c r="A43" s="110" t="s">
        <v>42</v>
      </c>
      <c r="B43" s="92" t="s">
        <v>206</v>
      </c>
      <c r="C43" s="93">
        <v>43</v>
      </c>
      <c r="D43" s="93" t="s">
        <v>4</v>
      </c>
    </row>
    <row r="44" spans="1:10" ht="15" customHeight="1" x14ac:dyDescent="0.25">
      <c r="A44" s="96" t="s">
        <v>342</v>
      </c>
      <c r="B44" s="96" t="s">
        <v>207</v>
      </c>
      <c r="C44" s="97">
        <v>92</v>
      </c>
      <c r="D44" s="97" t="s">
        <v>0</v>
      </c>
    </row>
    <row r="45" spans="1:10" s="91" customFormat="1" ht="15" customHeight="1" x14ac:dyDescent="0.25">
      <c r="A45" s="107" t="s">
        <v>343</v>
      </c>
      <c r="B45" s="107" t="s">
        <v>208</v>
      </c>
      <c r="C45" s="108">
        <v>47</v>
      </c>
      <c r="D45" s="108" t="s">
        <v>4</v>
      </c>
    </row>
    <row r="46" spans="1:10" ht="15" customHeight="1" x14ac:dyDescent="0.25">
      <c r="A46" s="110" t="s">
        <v>43</v>
      </c>
      <c r="B46" s="110" t="s">
        <v>209</v>
      </c>
      <c r="C46" s="14">
        <v>31</v>
      </c>
      <c r="D46" s="14" t="s">
        <v>5</v>
      </c>
    </row>
    <row r="47" spans="1:10" ht="15" customHeight="1" x14ac:dyDescent="0.25">
      <c r="A47" s="13" t="s">
        <v>344</v>
      </c>
      <c r="B47" s="13" t="s">
        <v>210</v>
      </c>
      <c r="C47" s="16">
        <v>40</v>
      </c>
      <c r="D47" s="16" t="s">
        <v>4</v>
      </c>
    </row>
    <row r="48" spans="1:10" ht="15" customHeight="1" x14ac:dyDescent="0.25">
      <c r="A48" s="92" t="s">
        <v>44</v>
      </c>
      <c r="B48" s="110" t="s">
        <v>211</v>
      </c>
      <c r="C48" s="93">
        <v>33</v>
      </c>
      <c r="D48" s="109" t="s">
        <v>5</v>
      </c>
    </row>
    <row r="49" spans="1:4" ht="15" customHeight="1" x14ac:dyDescent="0.25">
      <c r="A49" s="94" t="s">
        <v>45</v>
      </c>
      <c r="B49" s="94" t="s">
        <v>213</v>
      </c>
      <c r="C49" s="93">
        <v>56</v>
      </c>
      <c r="D49" s="109" t="s">
        <v>3</v>
      </c>
    </row>
    <row r="50" spans="1:4" s="6" customFormat="1" ht="15" customHeight="1" x14ac:dyDescent="0.25">
      <c r="A50" s="111" t="s">
        <v>46</v>
      </c>
      <c r="B50" s="111" t="s">
        <v>212</v>
      </c>
      <c r="C50" s="112">
        <v>43</v>
      </c>
      <c r="D50" s="112" t="s">
        <v>4</v>
      </c>
    </row>
    <row r="51" spans="1:4" ht="15" customHeight="1" x14ac:dyDescent="0.25">
      <c r="A51" s="94" t="s">
        <v>47</v>
      </c>
      <c r="B51" s="94" t="s">
        <v>214</v>
      </c>
      <c r="C51" s="93">
        <v>83</v>
      </c>
      <c r="D51" s="109" t="s">
        <v>1</v>
      </c>
    </row>
    <row r="52" spans="1:4" ht="15" customHeight="1" x14ac:dyDescent="0.25">
      <c r="A52" s="13" t="s">
        <v>366</v>
      </c>
      <c r="B52" s="13" t="s">
        <v>215</v>
      </c>
      <c r="C52" s="14">
        <v>98</v>
      </c>
      <c r="D52" s="14" t="s">
        <v>0</v>
      </c>
    </row>
    <row r="53" spans="1:4" ht="15" customHeight="1" x14ac:dyDescent="0.25">
      <c r="A53" s="92" t="s">
        <v>48</v>
      </c>
      <c r="B53" s="110" t="s">
        <v>216</v>
      </c>
      <c r="C53" s="93">
        <v>30</v>
      </c>
      <c r="D53" s="93" t="s">
        <v>5</v>
      </c>
    </row>
    <row r="54" spans="1:4" ht="15" customHeight="1" x14ac:dyDescent="0.25">
      <c r="A54" s="92" t="s">
        <v>49</v>
      </c>
      <c r="B54" s="110" t="s">
        <v>217</v>
      </c>
      <c r="C54" s="93">
        <v>72</v>
      </c>
      <c r="D54" s="93" t="s">
        <v>2</v>
      </c>
    </row>
    <row r="55" spans="1:4" ht="15" customHeight="1" x14ac:dyDescent="0.25">
      <c r="A55" s="94" t="s">
        <v>50</v>
      </c>
      <c r="B55" s="94" t="s">
        <v>218</v>
      </c>
      <c r="C55" s="95">
        <v>56</v>
      </c>
      <c r="D55" s="95" t="s">
        <v>3</v>
      </c>
    </row>
    <row r="56" spans="1:4" ht="15" customHeight="1" x14ac:dyDescent="0.25">
      <c r="A56" s="13" t="s">
        <v>367</v>
      </c>
      <c r="B56" s="13" t="s">
        <v>219</v>
      </c>
      <c r="C56" s="14">
        <v>71</v>
      </c>
      <c r="D56" s="14" t="s">
        <v>2</v>
      </c>
    </row>
    <row r="57" spans="1:4" ht="15" customHeight="1" x14ac:dyDescent="0.25">
      <c r="A57" s="13" t="s">
        <v>222</v>
      </c>
      <c r="B57" s="13" t="s">
        <v>221</v>
      </c>
      <c r="C57" s="98">
        <v>89</v>
      </c>
      <c r="D57" s="98" t="s">
        <v>0</v>
      </c>
    </row>
    <row r="58" spans="1:4" ht="15" customHeight="1" x14ac:dyDescent="0.25">
      <c r="A58" s="13" t="s">
        <v>223</v>
      </c>
      <c r="B58" s="13" t="s">
        <v>220</v>
      </c>
      <c r="C58" s="14">
        <v>77</v>
      </c>
      <c r="D58" s="14" t="s">
        <v>1</v>
      </c>
    </row>
    <row r="59" spans="1:4" ht="15" customHeight="1" x14ac:dyDescent="0.25">
      <c r="A59" s="13" t="s">
        <v>368</v>
      </c>
      <c r="B59" s="13" t="s">
        <v>224</v>
      </c>
      <c r="C59" s="14">
        <v>70</v>
      </c>
      <c r="D59" s="14" t="s">
        <v>2</v>
      </c>
    </row>
    <row r="60" spans="1:4" ht="15" customHeight="1" x14ac:dyDescent="0.25">
      <c r="A60" s="110" t="s">
        <v>51</v>
      </c>
      <c r="B60" s="110" t="s">
        <v>225</v>
      </c>
      <c r="C60" s="14">
        <v>78</v>
      </c>
      <c r="D60" s="14" t="s">
        <v>1</v>
      </c>
    </row>
    <row r="61" spans="1:4" ht="15" customHeight="1" x14ac:dyDescent="0.25">
      <c r="A61" s="15" t="s">
        <v>369</v>
      </c>
      <c r="B61" s="15" t="s">
        <v>226</v>
      </c>
      <c r="C61" s="16">
        <v>95</v>
      </c>
      <c r="D61" s="16" t="s">
        <v>0</v>
      </c>
    </row>
    <row r="62" spans="1:4" ht="15" customHeight="1" x14ac:dyDescent="0.25">
      <c r="A62" s="110" t="s">
        <v>227</v>
      </c>
      <c r="B62" s="110" t="s">
        <v>228</v>
      </c>
      <c r="C62" s="93">
        <v>24</v>
      </c>
      <c r="D62" s="109" t="s">
        <v>6</v>
      </c>
    </row>
    <row r="63" spans="1:4" ht="15" customHeight="1" x14ac:dyDescent="0.25">
      <c r="A63" s="92" t="s">
        <v>52</v>
      </c>
      <c r="B63" s="110" t="s">
        <v>229</v>
      </c>
      <c r="C63" s="93">
        <v>7</v>
      </c>
      <c r="D63" s="109" t="s">
        <v>7</v>
      </c>
    </row>
    <row r="64" spans="1:4" ht="15" customHeight="1" x14ac:dyDescent="0.25">
      <c r="A64" s="110" t="s">
        <v>53</v>
      </c>
      <c r="B64" s="15" t="s">
        <v>230</v>
      </c>
      <c r="C64" s="93">
        <v>95</v>
      </c>
      <c r="D64" s="93" t="s">
        <v>0</v>
      </c>
    </row>
    <row r="65" spans="1:4" ht="15" customHeight="1" x14ac:dyDescent="0.25">
      <c r="A65" s="96" t="s">
        <v>370</v>
      </c>
      <c r="B65" s="96" t="s">
        <v>231</v>
      </c>
      <c r="C65" s="93">
        <v>84</v>
      </c>
      <c r="D65" s="109" t="s">
        <v>1</v>
      </c>
    </row>
    <row r="66" spans="1:4" ht="15" customHeight="1" x14ac:dyDescent="0.25">
      <c r="A66" s="94" t="s">
        <v>54</v>
      </c>
      <c r="B66" s="94" t="s">
        <v>232</v>
      </c>
      <c r="C66" s="95">
        <v>60</v>
      </c>
      <c r="D66" s="95" t="s">
        <v>3</v>
      </c>
    </row>
    <row r="67" spans="1:4" ht="15" customHeight="1" x14ac:dyDescent="0.25">
      <c r="A67" s="92" t="s">
        <v>55</v>
      </c>
      <c r="B67" s="110" t="s">
        <v>234</v>
      </c>
      <c r="C67" s="93">
        <v>0</v>
      </c>
      <c r="D67" s="101" t="s">
        <v>62</v>
      </c>
    </row>
    <row r="68" spans="1:4" ht="15" customHeight="1" x14ac:dyDescent="0.25">
      <c r="A68" s="110" t="s">
        <v>56</v>
      </c>
      <c r="B68" s="110" t="s">
        <v>233</v>
      </c>
      <c r="C68" s="93">
        <v>30</v>
      </c>
      <c r="D68" s="93" t="s">
        <v>5</v>
      </c>
    </row>
    <row r="69" spans="1:4" ht="15" customHeight="1" x14ac:dyDescent="0.25">
      <c r="A69" s="13" t="s">
        <v>371</v>
      </c>
      <c r="B69" s="13" t="s">
        <v>235</v>
      </c>
      <c r="C69" s="98">
        <v>99</v>
      </c>
      <c r="D69" s="98" t="s">
        <v>0</v>
      </c>
    </row>
    <row r="70" spans="1:4" ht="15" customHeight="1" x14ac:dyDescent="0.25">
      <c r="A70" s="110" t="s">
        <v>57</v>
      </c>
      <c r="B70" s="110" t="s">
        <v>236</v>
      </c>
      <c r="C70" s="93">
        <v>76</v>
      </c>
      <c r="D70" s="93" t="s">
        <v>1</v>
      </c>
    </row>
    <row r="71" spans="1:4" ht="15" customHeight="1" x14ac:dyDescent="0.25">
      <c r="A71" s="92" t="s">
        <v>58</v>
      </c>
      <c r="B71" s="110" t="s">
        <v>237</v>
      </c>
      <c r="C71" s="93">
        <v>19</v>
      </c>
      <c r="D71" s="93" t="s">
        <v>6</v>
      </c>
    </row>
    <row r="72" spans="1:4" ht="15" customHeight="1" x14ac:dyDescent="0.25">
      <c r="A72" s="13" t="s">
        <v>372</v>
      </c>
      <c r="B72" s="13" t="s">
        <v>238</v>
      </c>
      <c r="C72" s="14">
        <v>38</v>
      </c>
      <c r="D72" s="14" t="s">
        <v>4</v>
      </c>
    </row>
    <row r="73" spans="1:4" ht="15" customHeight="1" x14ac:dyDescent="0.25">
      <c r="A73" s="110" t="s">
        <v>59</v>
      </c>
      <c r="B73" s="110" t="s">
        <v>239</v>
      </c>
      <c r="C73" s="93">
        <v>80</v>
      </c>
      <c r="D73" s="93" t="s">
        <v>1</v>
      </c>
    </row>
    <row r="74" spans="1:4" ht="15" customHeight="1" x14ac:dyDescent="0.25">
      <c r="A74" s="92" t="s">
        <v>60</v>
      </c>
      <c r="B74" s="110" t="s">
        <v>240</v>
      </c>
      <c r="C74" s="93">
        <v>56</v>
      </c>
      <c r="D74" s="93" t="s">
        <v>3</v>
      </c>
    </row>
    <row r="75" spans="1:4" ht="15" customHeight="1" x14ac:dyDescent="0.25">
      <c r="A75" s="110" t="s">
        <v>170</v>
      </c>
      <c r="B75" s="110" t="s">
        <v>241</v>
      </c>
      <c r="C75" s="93">
        <v>0</v>
      </c>
      <c r="D75" s="101" t="s">
        <v>62</v>
      </c>
    </row>
    <row r="76" spans="1:4" ht="15" customHeight="1" x14ac:dyDescent="0.25">
      <c r="A76" s="92" t="s">
        <v>61</v>
      </c>
      <c r="B76" s="110" t="s">
        <v>242</v>
      </c>
      <c r="C76" s="93">
        <v>83</v>
      </c>
      <c r="D76" s="93" t="s">
        <v>1</v>
      </c>
    </row>
    <row r="77" spans="1:4" ht="15" customHeight="1" x14ac:dyDescent="0.25">
      <c r="A77" s="110" t="s">
        <v>63</v>
      </c>
      <c r="B77" s="110" t="s">
        <v>346</v>
      </c>
      <c r="C77" s="93">
        <v>0</v>
      </c>
      <c r="D77" s="101" t="s">
        <v>62</v>
      </c>
    </row>
    <row r="78" spans="1:4" ht="15" customHeight="1" x14ac:dyDescent="0.25">
      <c r="A78" s="13" t="s">
        <v>243</v>
      </c>
      <c r="B78" s="13" t="s">
        <v>244</v>
      </c>
      <c r="C78" s="14">
        <v>0</v>
      </c>
      <c r="D78" s="14" t="s">
        <v>62</v>
      </c>
    </row>
    <row r="79" spans="1:4" ht="15" customHeight="1" x14ac:dyDescent="0.25">
      <c r="A79" s="110" t="s">
        <v>64</v>
      </c>
      <c r="B79" s="110" t="s">
        <v>245</v>
      </c>
      <c r="C79" s="93">
        <v>79</v>
      </c>
      <c r="D79" s="93" t="s">
        <v>1</v>
      </c>
    </row>
    <row r="80" spans="1:4" ht="15" customHeight="1" x14ac:dyDescent="0.25">
      <c r="A80" s="92" t="s">
        <v>65</v>
      </c>
      <c r="B80" s="110" t="s">
        <v>246</v>
      </c>
      <c r="C80" s="93">
        <v>63</v>
      </c>
      <c r="D80" s="93" t="s">
        <v>2</v>
      </c>
    </row>
    <row r="81" spans="1:4" ht="15" customHeight="1" x14ac:dyDescent="0.25">
      <c r="A81" s="92" t="s">
        <v>66</v>
      </c>
      <c r="B81" s="110" t="s">
        <v>247</v>
      </c>
      <c r="C81" s="93">
        <v>0</v>
      </c>
      <c r="D81" s="101" t="s">
        <v>62</v>
      </c>
    </row>
    <row r="82" spans="1:4" ht="15" customHeight="1" x14ac:dyDescent="0.25">
      <c r="A82" s="110" t="s">
        <v>67</v>
      </c>
      <c r="B82" s="110" t="s">
        <v>349</v>
      </c>
      <c r="C82" s="93">
        <v>0</v>
      </c>
      <c r="D82" s="101" t="s">
        <v>62</v>
      </c>
    </row>
    <row r="83" spans="1:4" ht="15" customHeight="1" x14ac:dyDescent="0.25">
      <c r="A83" s="13" t="s">
        <v>249</v>
      </c>
      <c r="B83" s="13" t="s">
        <v>248</v>
      </c>
      <c r="C83" s="14">
        <v>54</v>
      </c>
      <c r="D83" s="14" t="s">
        <v>3</v>
      </c>
    </row>
    <row r="84" spans="1:4" ht="15" customHeight="1" x14ac:dyDescent="0.25">
      <c r="A84" s="92" t="s">
        <v>68</v>
      </c>
      <c r="B84" s="110" t="s">
        <v>250</v>
      </c>
      <c r="C84" s="93">
        <v>37</v>
      </c>
      <c r="D84" s="93" t="s">
        <v>5</v>
      </c>
    </row>
    <row r="85" spans="1:4" ht="15" customHeight="1" x14ac:dyDescent="0.25">
      <c r="A85" s="13" t="s">
        <v>252</v>
      </c>
      <c r="B85" s="13" t="s">
        <v>251</v>
      </c>
      <c r="C85" s="14">
        <v>80</v>
      </c>
      <c r="D85" s="14" t="s">
        <v>1</v>
      </c>
    </row>
    <row r="86" spans="1:4" ht="15" customHeight="1" x14ac:dyDescent="0.25">
      <c r="A86" s="92" t="s">
        <v>69</v>
      </c>
      <c r="B86" s="110" t="s">
        <v>253</v>
      </c>
      <c r="C86" s="93">
        <v>75</v>
      </c>
      <c r="D86" s="93" t="s">
        <v>1</v>
      </c>
    </row>
    <row r="87" spans="1:4" ht="15" customHeight="1" x14ac:dyDescent="0.25">
      <c r="A87" s="92" t="s">
        <v>70</v>
      </c>
      <c r="B87" s="110" t="s">
        <v>254</v>
      </c>
      <c r="C87" s="95">
        <v>79</v>
      </c>
      <c r="D87" s="95" t="s">
        <v>1</v>
      </c>
    </row>
    <row r="88" spans="1:4" ht="15" customHeight="1" x14ac:dyDescent="0.25">
      <c r="A88" s="94" t="s">
        <v>71</v>
      </c>
      <c r="B88" s="94" t="s">
        <v>255</v>
      </c>
      <c r="C88" s="95">
        <v>97</v>
      </c>
      <c r="D88" s="95" t="s">
        <v>0</v>
      </c>
    </row>
    <row r="89" spans="1:4" ht="15" customHeight="1" x14ac:dyDescent="0.25">
      <c r="A89" s="92" t="s">
        <v>72</v>
      </c>
      <c r="B89" s="110" t="s">
        <v>256</v>
      </c>
      <c r="C89" s="93">
        <v>82</v>
      </c>
      <c r="D89" s="93" t="s">
        <v>1</v>
      </c>
    </row>
    <row r="90" spans="1:4" ht="15" customHeight="1" x14ac:dyDescent="0.25">
      <c r="A90" s="92" t="s">
        <v>73</v>
      </c>
      <c r="B90" s="110" t="s">
        <v>258</v>
      </c>
      <c r="C90" s="93">
        <v>38</v>
      </c>
      <c r="D90" s="93" t="s">
        <v>5</v>
      </c>
    </row>
    <row r="91" spans="1:4" ht="15" customHeight="1" x14ac:dyDescent="0.25">
      <c r="A91" s="110" t="s">
        <v>74</v>
      </c>
      <c r="B91" s="110" t="s">
        <v>257</v>
      </c>
      <c r="C91" s="93">
        <v>76</v>
      </c>
      <c r="D91" s="93" t="s">
        <v>1</v>
      </c>
    </row>
    <row r="92" spans="1:4" ht="15" customHeight="1" x14ac:dyDescent="0.25">
      <c r="A92" s="94" t="s">
        <v>75</v>
      </c>
      <c r="B92" s="94" t="s">
        <v>259</v>
      </c>
      <c r="C92" s="93">
        <v>93</v>
      </c>
      <c r="D92" s="93" t="s">
        <v>0</v>
      </c>
    </row>
    <row r="93" spans="1:4" ht="15" customHeight="1" x14ac:dyDescent="0.25">
      <c r="A93" s="13" t="s">
        <v>261</v>
      </c>
      <c r="B93" s="13" t="s">
        <v>262</v>
      </c>
      <c r="C93" s="14">
        <v>0</v>
      </c>
      <c r="D93" s="14" t="s">
        <v>62</v>
      </c>
    </row>
    <row r="94" spans="1:4" ht="15" customHeight="1" x14ac:dyDescent="0.25">
      <c r="A94" s="92" t="s">
        <v>76</v>
      </c>
      <c r="B94" s="110" t="s">
        <v>260</v>
      </c>
      <c r="C94" s="93">
        <v>96</v>
      </c>
      <c r="D94" s="93" t="s">
        <v>0</v>
      </c>
    </row>
    <row r="95" spans="1:4" ht="15" customHeight="1" x14ac:dyDescent="0.25">
      <c r="A95" s="13" t="s">
        <v>267</v>
      </c>
      <c r="B95" s="13" t="s">
        <v>269</v>
      </c>
      <c r="C95" s="14">
        <v>0</v>
      </c>
      <c r="D95" s="14" t="s">
        <v>62</v>
      </c>
    </row>
    <row r="96" spans="1:4" ht="15" customHeight="1" x14ac:dyDescent="0.25">
      <c r="A96" s="92" t="s">
        <v>77</v>
      </c>
      <c r="B96" s="110" t="s">
        <v>263</v>
      </c>
      <c r="C96" s="93">
        <v>54</v>
      </c>
      <c r="D96" s="93" t="s">
        <v>3</v>
      </c>
    </row>
    <row r="97" spans="1:4" ht="15" customHeight="1" x14ac:dyDescent="0.25">
      <c r="A97" s="92" t="s">
        <v>78</v>
      </c>
      <c r="B97" s="110" t="s">
        <v>264</v>
      </c>
      <c r="C97" s="93">
        <v>54</v>
      </c>
      <c r="D97" s="93" t="s">
        <v>3</v>
      </c>
    </row>
    <row r="98" spans="1:4" ht="15" customHeight="1" x14ac:dyDescent="0.25">
      <c r="A98" s="92" t="s">
        <v>79</v>
      </c>
      <c r="B98" s="110" t="s">
        <v>265</v>
      </c>
      <c r="C98" s="93">
        <v>58</v>
      </c>
      <c r="D98" s="93" t="s">
        <v>3</v>
      </c>
    </row>
    <row r="99" spans="1:4" ht="15" customHeight="1" x14ac:dyDescent="0.25">
      <c r="A99" s="96" t="s">
        <v>373</v>
      </c>
      <c r="B99" s="96" t="s">
        <v>266</v>
      </c>
      <c r="C99" s="97">
        <v>89</v>
      </c>
      <c r="D99" s="97" t="s">
        <v>0</v>
      </c>
    </row>
    <row r="100" spans="1:4" ht="15" customHeight="1" x14ac:dyDescent="0.25">
      <c r="A100" s="92" t="s">
        <v>80</v>
      </c>
      <c r="B100" s="110" t="s">
        <v>268</v>
      </c>
      <c r="C100" s="93">
        <v>14</v>
      </c>
      <c r="D100" s="93" t="s">
        <v>6</v>
      </c>
    </row>
    <row r="101" spans="1:4" ht="15" customHeight="1" x14ac:dyDescent="0.25">
      <c r="A101" s="92" t="s">
        <v>81</v>
      </c>
      <c r="B101" s="110" t="s">
        <v>271</v>
      </c>
      <c r="C101" s="93">
        <v>90</v>
      </c>
      <c r="D101" s="93" t="s">
        <v>0</v>
      </c>
    </row>
    <row r="102" spans="1:4" ht="15" customHeight="1" x14ac:dyDescent="0.25">
      <c r="A102" s="110" t="s">
        <v>82</v>
      </c>
      <c r="B102" s="110" t="s">
        <v>270</v>
      </c>
      <c r="C102" s="93">
        <v>84</v>
      </c>
      <c r="D102" s="93" t="s">
        <v>1</v>
      </c>
    </row>
    <row r="103" spans="1:4" ht="15" customHeight="1" x14ac:dyDescent="0.25">
      <c r="A103" s="94" t="s">
        <v>83</v>
      </c>
      <c r="B103" s="110" t="s">
        <v>274</v>
      </c>
      <c r="C103" s="93">
        <v>81</v>
      </c>
      <c r="D103" s="93" t="s">
        <v>1</v>
      </c>
    </row>
    <row r="104" spans="1:4" ht="15" customHeight="1" x14ac:dyDescent="0.25">
      <c r="A104" s="110" t="s">
        <v>84</v>
      </c>
      <c r="B104" t="s">
        <v>272</v>
      </c>
      <c r="C104" s="93">
        <v>71</v>
      </c>
      <c r="D104" s="93" t="s">
        <v>2</v>
      </c>
    </row>
    <row r="105" spans="1:4" ht="15" customHeight="1" x14ac:dyDescent="0.25">
      <c r="A105" s="110" t="s">
        <v>85</v>
      </c>
      <c r="B105" s="92" t="s">
        <v>273</v>
      </c>
      <c r="C105" s="93">
        <v>24</v>
      </c>
      <c r="D105" s="93" t="s">
        <v>6</v>
      </c>
    </row>
    <row r="106" spans="1:4" ht="15" customHeight="1" x14ac:dyDescent="0.25">
      <c r="A106" s="92" t="s">
        <v>86</v>
      </c>
      <c r="B106" s="92" t="s">
        <v>275</v>
      </c>
      <c r="C106" s="93">
        <v>83</v>
      </c>
      <c r="D106" s="93" t="s">
        <v>1</v>
      </c>
    </row>
    <row r="107" spans="1:4" ht="15" customHeight="1" x14ac:dyDescent="0.25">
      <c r="A107" s="92" t="s">
        <v>87</v>
      </c>
      <c r="B107" s="110" t="s">
        <v>276</v>
      </c>
      <c r="C107" s="93">
        <v>91</v>
      </c>
      <c r="D107" s="93" t="s">
        <v>0</v>
      </c>
    </row>
    <row r="108" spans="1:4" ht="15" customHeight="1" x14ac:dyDescent="0.25">
      <c r="A108" s="92" t="s">
        <v>88</v>
      </c>
      <c r="B108" s="110" t="s">
        <v>277</v>
      </c>
      <c r="C108" s="93">
        <v>56</v>
      </c>
      <c r="D108" s="93" t="s">
        <v>3</v>
      </c>
    </row>
    <row r="109" spans="1:4" ht="15" customHeight="1" x14ac:dyDescent="0.25">
      <c r="A109" s="92" t="s">
        <v>89</v>
      </c>
      <c r="B109" s="92" t="s">
        <v>278</v>
      </c>
      <c r="C109" s="93">
        <v>93</v>
      </c>
      <c r="D109" s="93" t="s">
        <v>0</v>
      </c>
    </row>
    <row r="110" spans="1:4" ht="15" customHeight="1" x14ac:dyDescent="0.25">
      <c r="A110" s="96" t="s">
        <v>374</v>
      </c>
      <c r="B110" s="96" t="s">
        <v>279</v>
      </c>
      <c r="C110" s="97">
        <v>66</v>
      </c>
      <c r="D110" s="97" t="s">
        <v>2</v>
      </c>
    </row>
    <row r="111" spans="1:4" ht="15" customHeight="1" x14ac:dyDescent="0.25">
      <c r="A111" s="92" t="s">
        <v>90</v>
      </c>
      <c r="B111" s="110" t="s">
        <v>281</v>
      </c>
      <c r="C111" s="93">
        <v>82</v>
      </c>
      <c r="D111" s="93" t="s">
        <v>1</v>
      </c>
    </row>
    <row r="112" spans="1:4" ht="15" customHeight="1" x14ac:dyDescent="0.25">
      <c r="A112" s="96" t="s">
        <v>375</v>
      </c>
      <c r="B112" s="96" t="s">
        <v>280</v>
      </c>
      <c r="C112" s="97">
        <v>42</v>
      </c>
      <c r="D112" s="97" t="s">
        <v>4</v>
      </c>
    </row>
    <row r="113" spans="1:4" ht="15" customHeight="1" x14ac:dyDescent="0.25">
      <c r="A113" s="92" t="s">
        <v>91</v>
      </c>
      <c r="B113" s="92" t="s">
        <v>347</v>
      </c>
      <c r="C113" s="93">
        <v>0</v>
      </c>
      <c r="D113" s="93"/>
    </row>
    <row r="114" spans="1:4" ht="15" customHeight="1" x14ac:dyDescent="0.25">
      <c r="A114" s="110" t="s">
        <v>92</v>
      </c>
      <c r="B114" s="110" t="s">
        <v>282</v>
      </c>
      <c r="C114" s="93">
        <v>63</v>
      </c>
      <c r="D114" s="93" t="s">
        <v>2</v>
      </c>
    </row>
    <row r="115" spans="1:4" ht="15" customHeight="1" x14ac:dyDescent="0.25">
      <c r="A115" s="92" t="s">
        <v>93</v>
      </c>
      <c r="B115" s="92" t="s">
        <v>348</v>
      </c>
      <c r="C115" s="93">
        <v>0</v>
      </c>
      <c r="D115" s="93"/>
    </row>
    <row r="116" spans="1:4" ht="15" customHeight="1" x14ac:dyDescent="0.25">
      <c r="A116" s="92" t="s">
        <v>94</v>
      </c>
      <c r="B116" s="110" t="s">
        <v>352</v>
      </c>
      <c r="C116" s="93">
        <v>0</v>
      </c>
      <c r="D116" s="93">
        <v>0</v>
      </c>
    </row>
    <row r="117" spans="1:4" ht="15" customHeight="1" x14ac:dyDescent="0.25">
      <c r="A117" s="110" t="s">
        <v>95</v>
      </c>
      <c r="B117" s="110" t="s">
        <v>283</v>
      </c>
      <c r="C117" s="93">
        <v>52</v>
      </c>
      <c r="D117" s="93" t="s">
        <v>3</v>
      </c>
    </row>
    <row r="118" spans="1:4" ht="15" customHeight="1" x14ac:dyDescent="0.25">
      <c r="A118" s="94" t="s">
        <v>96</v>
      </c>
      <c r="B118" s="94" t="s">
        <v>284</v>
      </c>
      <c r="C118" s="95">
        <v>40</v>
      </c>
      <c r="D118" s="95" t="s">
        <v>4</v>
      </c>
    </row>
    <row r="119" spans="1:4" ht="15" customHeight="1" x14ac:dyDescent="0.25">
      <c r="A119" s="94" t="s">
        <v>97</v>
      </c>
      <c r="B119" s="94" t="s">
        <v>285</v>
      </c>
      <c r="C119" s="93">
        <v>91</v>
      </c>
      <c r="D119" s="93" t="s">
        <v>0</v>
      </c>
    </row>
    <row r="120" spans="1:4" ht="15" customHeight="1" x14ac:dyDescent="0.25">
      <c r="A120" s="92" t="s">
        <v>98</v>
      </c>
      <c r="B120" s="110" t="s">
        <v>286</v>
      </c>
      <c r="C120" s="93">
        <v>83</v>
      </c>
      <c r="D120" s="93" t="s">
        <v>1</v>
      </c>
    </row>
    <row r="121" spans="1:4" ht="15" customHeight="1" x14ac:dyDescent="0.25">
      <c r="A121" s="92" t="s">
        <v>99</v>
      </c>
      <c r="B121" s="110" t="s">
        <v>291</v>
      </c>
      <c r="C121" s="93">
        <v>0</v>
      </c>
      <c r="D121" s="101" t="s">
        <v>62</v>
      </c>
    </row>
    <row r="122" spans="1:4" ht="15" customHeight="1" x14ac:dyDescent="0.25">
      <c r="A122" s="92" t="s">
        <v>100</v>
      </c>
      <c r="B122" s="110" t="s">
        <v>350</v>
      </c>
      <c r="C122" s="93">
        <v>0</v>
      </c>
      <c r="D122" s="101" t="s">
        <v>62</v>
      </c>
    </row>
    <row r="123" spans="1:4" ht="15" customHeight="1" x14ac:dyDescent="0.25">
      <c r="A123" s="92" t="s">
        <v>101</v>
      </c>
      <c r="B123" s="110" t="s">
        <v>351</v>
      </c>
      <c r="C123" s="93">
        <v>0</v>
      </c>
      <c r="D123" s="101" t="s">
        <v>62</v>
      </c>
    </row>
    <row r="124" spans="1:4" ht="15" customHeight="1" x14ac:dyDescent="0.25">
      <c r="A124" s="96" t="s">
        <v>289</v>
      </c>
      <c r="B124" s="96" t="s">
        <v>290</v>
      </c>
      <c r="C124" s="97">
        <v>68</v>
      </c>
      <c r="D124" s="97" t="s">
        <v>2</v>
      </c>
    </row>
    <row r="125" spans="1:4" ht="15" customHeight="1" x14ac:dyDescent="0.25">
      <c r="A125" s="96" t="s">
        <v>287</v>
      </c>
      <c r="B125" s="96" t="s">
        <v>288</v>
      </c>
      <c r="C125" s="97">
        <v>79</v>
      </c>
      <c r="D125" s="97" t="s">
        <v>1</v>
      </c>
    </row>
    <row r="126" spans="1:4" ht="15" customHeight="1" x14ac:dyDescent="0.25">
      <c r="A126" s="92" t="s">
        <v>102</v>
      </c>
      <c r="B126" s="110" t="s">
        <v>353</v>
      </c>
      <c r="C126" s="93">
        <v>0</v>
      </c>
      <c r="D126" s="101" t="s">
        <v>62</v>
      </c>
    </row>
    <row r="127" spans="1:4" ht="15" customHeight="1" x14ac:dyDescent="0.25">
      <c r="A127" s="92" t="s">
        <v>103</v>
      </c>
      <c r="B127" s="92" t="s">
        <v>354</v>
      </c>
      <c r="C127" s="93">
        <v>0</v>
      </c>
      <c r="D127" s="101" t="s">
        <v>62</v>
      </c>
    </row>
    <row r="128" spans="1:4" ht="15" customHeight="1" x14ac:dyDescent="0.25">
      <c r="A128" s="92" t="s">
        <v>104</v>
      </c>
      <c r="B128" s="110" t="s">
        <v>355</v>
      </c>
      <c r="C128" s="93">
        <v>0</v>
      </c>
      <c r="D128" s="101" t="s">
        <v>62</v>
      </c>
    </row>
    <row r="129" spans="1:4" ht="15" customHeight="1" x14ac:dyDescent="0.25">
      <c r="A129" s="94" t="s">
        <v>105</v>
      </c>
      <c r="B129" s="94" t="s">
        <v>356</v>
      </c>
      <c r="C129" s="95">
        <v>0</v>
      </c>
      <c r="D129" s="95" t="s">
        <v>62</v>
      </c>
    </row>
    <row r="130" spans="1:4" ht="15" customHeight="1" x14ac:dyDescent="0.25">
      <c r="A130" s="110" t="s">
        <v>106</v>
      </c>
      <c r="B130" s="110" t="s">
        <v>292</v>
      </c>
      <c r="C130" s="93">
        <v>45</v>
      </c>
      <c r="D130" s="93" t="s">
        <v>4</v>
      </c>
    </row>
    <row r="131" spans="1:4" ht="15" customHeight="1" x14ac:dyDescent="0.25">
      <c r="A131" s="92" t="s">
        <v>107</v>
      </c>
      <c r="B131" s="110" t="s">
        <v>357</v>
      </c>
      <c r="C131" s="93">
        <v>0</v>
      </c>
      <c r="D131" s="109" t="s">
        <v>62</v>
      </c>
    </row>
    <row r="132" spans="1:4" ht="15" customHeight="1" x14ac:dyDescent="0.25">
      <c r="A132" s="94" t="s">
        <v>108</v>
      </c>
      <c r="B132" s="94" t="s">
        <v>358</v>
      </c>
      <c r="C132" s="95">
        <v>0</v>
      </c>
      <c r="D132" s="95" t="s">
        <v>62</v>
      </c>
    </row>
    <row r="133" spans="1:4" ht="15" customHeight="1" x14ac:dyDescent="0.25">
      <c r="A133" s="94" t="s">
        <v>109</v>
      </c>
      <c r="B133" s="94" t="s">
        <v>293</v>
      </c>
      <c r="C133" s="93">
        <v>18</v>
      </c>
      <c r="D133" s="93" t="s">
        <v>6</v>
      </c>
    </row>
    <row r="134" spans="1:4" ht="15" customHeight="1" x14ac:dyDescent="0.25">
      <c r="A134" s="92" t="s">
        <v>110</v>
      </c>
      <c r="B134" s="110" t="s">
        <v>294</v>
      </c>
      <c r="C134" s="93">
        <v>50</v>
      </c>
      <c r="D134" s="93" t="s">
        <v>3</v>
      </c>
    </row>
    <row r="135" spans="1:4" ht="15" customHeight="1" x14ac:dyDescent="0.25">
      <c r="A135" s="92" t="s">
        <v>111</v>
      </c>
      <c r="B135" s="110" t="s">
        <v>297</v>
      </c>
      <c r="C135" s="93">
        <v>50</v>
      </c>
      <c r="D135" s="93" t="s">
        <v>3</v>
      </c>
    </row>
    <row r="136" spans="1:4" ht="15" customHeight="1" x14ac:dyDescent="0.25">
      <c r="A136" s="13" t="s">
        <v>295</v>
      </c>
      <c r="B136" s="13" t="s">
        <v>296</v>
      </c>
      <c r="C136" s="14">
        <v>42</v>
      </c>
      <c r="D136" s="14" t="s">
        <v>4</v>
      </c>
    </row>
    <row r="137" spans="1:4" ht="15" customHeight="1" x14ac:dyDescent="0.25">
      <c r="A137" s="110" t="s">
        <v>112</v>
      </c>
      <c r="B137" s="110" t="s">
        <v>298</v>
      </c>
      <c r="C137" s="93">
        <v>64</v>
      </c>
      <c r="D137" s="93" t="s">
        <v>2</v>
      </c>
    </row>
    <row r="138" spans="1:4" ht="15" customHeight="1" x14ac:dyDescent="0.25">
      <c r="A138" s="110" t="s">
        <v>113</v>
      </c>
      <c r="B138" s="92" t="s">
        <v>360</v>
      </c>
      <c r="C138" s="93">
        <v>0</v>
      </c>
      <c r="D138" s="101" t="s">
        <v>62</v>
      </c>
    </row>
    <row r="139" spans="1:4" ht="15" customHeight="1" x14ac:dyDescent="0.25">
      <c r="A139" s="92" t="s">
        <v>114</v>
      </c>
      <c r="B139" s="110" t="s">
        <v>359</v>
      </c>
      <c r="C139" s="93">
        <v>0</v>
      </c>
      <c r="D139" s="101" t="s">
        <v>62</v>
      </c>
    </row>
    <row r="140" spans="1:4" ht="15" customHeight="1" x14ac:dyDescent="0.25">
      <c r="A140" s="92" t="s">
        <v>115</v>
      </c>
      <c r="B140" s="110" t="s">
        <v>299</v>
      </c>
      <c r="C140" s="93">
        <v>41</v>
      </c>
      <c r="D140" s="93" t="s">
        <v>4</v>
      </c>
    </row>
    <row r="141" spans="1:4" ht="15" customHeight="1" x14ac:dyDescent="0.25">
      <c r="A141" s="94" t="s">
        <v>116</v>
      </c>
      <c r="B141" s="94" t="s">
        <v>361</v>
      </c>
      <c r="C141" s="95">
        <v>0</v>
      </c>
      <c r="D141" s="103" t="s">
        <v>62</v>
      </c>
    </row>
    <row r="142" spans="1:4" ht="15" customHeight="1" x14ac:dyDescent="0.25">
      <c r="A142" s="94" t="s">
        <v>117</v>
      </c>
      <c r="B142" s="94" t="s">
        <v>362</v>
      </c>
      <c r="C142" s="93">
        <v>0</v>
      </c>
      <c r="D142" s="101" t="s">
        <v>62</v>
      </c>
    </row>
    <row r="143" spans="1:4" ht="15" customHeight="1" x14ac:dyDescent="0.25">
      <c r="A143" s="13" t="s">
        <v>376</v>
      </c>
      <c r="B143" s="13" t="s">
        <v>300</v>
      </c>
      <c r="C143" s="14">
        <v>24</v>
      </c>
      <c r="D143" s="14" t="s">
        <v>6</v>
      </c>
    </row>
    <row r="144" spans="1:4" ht="15" customHeight="1" x14ac:dyDescent="0.25">
      <c r="A144" s="110" t="s">
        <v>118</v>
      </c>
      <c r="B144" s="92" t="s">
        <v>301</v>
      </c>
      <c r="C144" s="93">
        <v>41</v>
      </c>
      <c r="D144" s="93" t="s">
        <v>4</v>
      </c>
    </row>
    <row r="145" spans="1:5" ht="15" customHeight="1" x14ac:dyDescent="0.25">
      <c r="A145" s="92" t="s">
        <v>119</v>
      </c>
      <c r="B145" s="110" t="s">
        <v>303</v>
      </c>
      <c r="C145" s="93">
        <v>6</v>
      </c>
      <c r="D145" s="93" t="s">
        <v>7</v>
      </c>
    </row>
    <row r="146" spans="1:5" ht="15" customHeight="1" x14ac:dyDescent="0.25">
      <c r="A146" s="92" t="s">
        <v>120</v>
      </c>
      <c r="B146" s="110" t="s">
        <v>302</v>
      </c>
      <c r="C146" s="93">
        <v>26</v>
      </c>
      <c r="D146" s="93" t="s">
        <v>5</v>
      </c>
    </row>
    <row r="147" spans="1:5" ht="15" customHeight="1" x14ac:dyDescent="0.25">
      <c r="A147" s="13" t="s">
        <v>377</v>
      </c>
      <c r="B147" s="13" t="s">
        <v>305</v>
      </c>
      <c r="C147" s="14">
        <v>97</v>
      </c>
      <c r="D147" s="14" t="s">
        <v>0</v>
      </c>
    </row>
    <row r="148" spans="1:5" ht="15" customHeight="1" x14ac:dyDescent="0.25">
      <c r="A148" s="92" t="s">
        <v>121</v>
      </c>
      <c r="B148" s="110" t="s">
        <v>363</v>
      </c>
      <c r="C148" s="93">
        <v>0</v>
      </c>
      <c r="D148" s="101" t="s">
        <v>62</v>
      </c>
    </row>
    <row r="149" spans="1:5" ht="15" customHeight="1" x14ac:dyDescent="0.25">
      <c r="A149" s="92" t="s">
        <v>122</v>
      </c>
      <c r="B149" s="110" t="s">
        <v>304</v>
      </c>
      <c r="C149" s="93">
        <v>77</v>
      </c>
      <c r="D149" s="93" t="s">
        <v>1</v>
      </c>
    </row>
    <row r="150" spans="1:5" ht="15" customHeight="1" x14ac:dyDescent="0.25">
      <c r="A150" s="94" t="s">
        <v>123</v>
      </c>
      <c r="B150" s="94" t="s">
        <v>306</v>
      </c>
      <c r="C150" s="93">
        <v>93</v>
      </c>
      <c r="D150" s="93" t="s">
        <v>0</v>
      </c>
    </row>
    <row r="151" spans="1:5" ht="15" customHeight="1" x14ac:dyDescent="0.25">
      <c r="A151" s="110" t="s">
        <v>124</v>
      </c>
      <c r="B151" s="92"/>
      <c r="C151" s="93">
        <v>0</v>
      </c>
      <c r="D151" s="101" t="s">
        <v>62</v>
      </c>
    </row>
    <row r="152" spans="1:5" ht="15.75" x14ac:dyDescent="0.25">
      <c r="A152" s="92" t="s">
        <v>125</v>
      </c>
      <c r="B152" s="110" t="s">
        <v>307</v>
      </c>
      <c r="C152" s="93">
        <v>52</v>
      </c>
      <c r="D152" s="93" t="s">
        <v>3</v>
      </c>
    </row>
    <row r="153" spans="1:5" ht="15.75" x14ac:dyDescent="0.25">
      <c r="A153" s="94" t="s">
        <v>126</v>
      </c>
      <c r="B153" s="94" t="s">
        <v>308</v>
      </c>
      <c r="C153" s="95">
        <v>0</v>
      </c>
      <c r="D153" s="95" t="s">
        <v>62</v>
      </c>
    </row>
    <row r="154" spans="1:5" ht="15.75" x14ac:dyDescent="0.25">
      <c r="A154" s="92" t="s">
        <v>127</v>
      </c>
      <c r="B154" s="110" t="s">
        <v>309</v>
      </c>
      <c r="C154" s="93">
        <v>69</v>
      </c>
      <c r="D154" s="93" t="s">
        <v>2</v>
      </c>
    </row>
    <row r="155" spans="1:5" ht="15.75" x14ac:dyDescent="0.25">
      <c r="A155" s="92" t="s">
        <v>128</v>
      </c>
      <c r="B155" s="92" t="s">
        <v>310</v>
      </c>
      <c r="C155" s="93">
        <v>25</v>
      </c>
      <c r="D155" s="93" t="s">
        <v>5</v>
      </c>
    </row>
    <row r="156" spans="1:5" ht="15.75" x14ac:dyDescent="0.25">
      <c r="A156" s="92" t="s">
        <v>129</v>
      </c>
      <c r="B156" s="110" t="s">
        <v>311</v>
      </c>
      <c r="C156" s="93">
        <v>98</v>
      </c>
      <c r="D156" s="93" t="s">
        <v>0</v>
      </c>
    </row>
    <row r="157" spans="1:5" ht="15.75" x14ac:dyDescent="0.25">
      <c r="A157" s="94" t="s">
        <v>130</v>
      </c>
      <c r="B157" s="94" t="s">
        <v>312</v>
      </c>
      <c r="C157" s="93">
        <v>36</v>
      </c>
      <c r="D157" s="93" t="s">
        <v>5</v>
      </c>
    </row>
    <row r="158" spans="1:5" ht="15.75" x14ac:dyDescent="0.25">
      <c r="A158" s="92" t="s">
        <v>131</v>
      </c>
      <c r="B158" s="92" t="s">
        <v>313</v>
      </c>
      <c r="C158" s="93">
        <v>80</v>
      </c>
      <c r="D158" s="93" t="s">
        <v>1</v>
      </c>
    </row>
    <row r="159" spans="1:5" ht="15.75" x14ac:dyDescent="0.25">
      <c r="A159" s="92" t="s">
        <v>132</v>
      </c>
      <c r="B159" s="110" t="s">
        <v>364</v>
      </c>
      <c r="C159" s="93">
        <v>0</v>
      </c>
      <c r="D159" s="101" t="s">
        <v>62</v>
      </c>
    </row>
    <row r="160" spans="1:5" ht="31.5" x14ac:dyDescent="0.25">
      <c r="A160" s="99" t="s">
        <v>314</v>
      </c>
      <c r="B160" s="99" t="s">
        <v>315</v>
      </c>
      <c r="C160" s="102">
        <v>75</v>
      </c>
      <c r="D160" s="102" t="s">
        <v>1</v>
      </c>
      <c r="E160" t="s">
        <v>167</v>
      </c>
    </row>
    <row r="161" spans="1:4" ht="15.75" x14ac:dyDescent="0.25">
      <c r="A161" s="94" t="s">
        <v>133</v>
      </c>
      <c r="B161" s="94" t="s">
        <v>317</v>
      </c>
      <c r="C161" s="95">
        <v>96</v>
      </c>
      <c r="D161" s="95" t="s">
        <v>0</v>
      </c>
    </row>
    <row r="162" spans="1:4" ht="15.75" x14ac:dyDescent="0.25">
      <c r="A162" s="92" t="s">
        <v>134</v>
      </c>
      <c r="B162" s="110" t="s">
        <v>318</v>
      </c>
      <c r="C162" s="93">
        <v>95</v>
      </c>
      <c r="D162" s="93" t="s">
        <v>0</v>
      </c>
    </row>
    <row r="163" spans="1:4" ht="31.5" x14ac:dyDescent="0.25">
      <c r="A163" s="13" t="s">
        <v>378</v>
      </c>
      <c r="B163" s="13" t="s">
        <v>316</v>
      </c>
      <c r="C163" s="14">
        <v>50</v>
      </c>
      <c r="D163" s="14" t="s">
        <v>3</v>
      </c>
    </row>
    <row r="164" spans="1:4" ht="15.75" x14ac:dyDescent="0.25">
      <c r="A164" s="92" t="s">
        <v>135</v>
      </c>
      <c r="B164" s="110" t="s">
        <v>320</v>
      </c>
      <c r="C164" s="93">
        <v>99</v>
      </c>
      <c r="D164" s="93" t="s">
        <v>0</v>
      </c>
    </row>
    <row r="165" spans="1:4" ht="15.75" x14ac:dyDescent="0.25">
      <c r="A165" s="92" t="s">
        <v>136</v>
      </c>
      <c r="B165" s="92" t="s">
        <v>319</v>
      </c>
      <c r="C165" s="93">
        <v>99</v>
      </c>
      <c r="D165" s="93" t="s">
        <v>0</v>
      </c>
    </row>
    <row r="166" spans="1:4" ht="15.75" x14ac:dyDescent="0.25">
      <c r="A166" s="94" t="s">
        <v>137</v>
      </c>
      <c r="B166" s="94" t="s">
        <v>321</v>
      </c>
      <c r="C166" s="93">
        <v>60</v>
      </c>
      <c r="D166" s="93" t="s">
        <v>3</v>
      </c>
    </row>
    <row r="167" spans="1:4" ht="15.75" x14ac:dyDescent="0.25">
      <c r="A167" s="92" t="s">
        <v>138</v>
      </c>
      <c r="B167" s="110" t="s">
        <v>322</v>
      </c>
      <c r="C167" s="93">
        <v>53</v>
      </c>
      <c r="D167" s="93" t="s">
        <v>3</v>
      </c>
    </row>
    <row r="168" spans="1:4" ht="15.75" x14ac:dyDescent="0.25">
      <c r="A168" s="110" t="s">
        <v>381</v>
      </c>
      <c r="B168" s="92" t="s">
        <v>365</v>
      </c>
      <c r="C168" s="93">
        <v>0</v>
      </c>
      <c r="D168" s="101" t="s">
        <v>62</v>
      </c>
    </row>
    <row r="169" spans="1:4" ht="31.5" x14ac:dyDescent="0.25">
      <c r="A169" s="96" t="s">
        <v>379</v>
      </c>
      <c r="B169" s="96" t="s">
        <v>323</v>
      </c>
      <c r="C169" s="97">
        <v>20</v>
      </c>
      <c r="D169" s="97" t="s">
        <v>6</v>
      </c>
    </row>
  </sheetData>
  <sortState xmlns:xlrd2="http://schemas.microsoft.com/office/spreadsheetml/2017/richdata2" ref="A2:D169">
    <sortCondition ref="A2:A169"/>
  </sortState>
  <mergeCells count="2">
    <mergeCell ref="G2:K12"/>
    <mergeCell ref="G13:K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CALCULOS -PONTUAÇAO</vt:lpstr>
      <vt:lpstr>PRODUÇÃO CIENTIFICA 2017-2020</vt:lpstr>
      <vt:lpstr>ESTRATOS REFERENCIA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*******</cp:lastModifiedBy>
  <dcterms:created xsi:type="dcterms:W3CDTF">2020-09-29T18:13:36Z</dcterms:created>
  <dcterms:modified xsi:type="dcterms:W3CDTF">2021-05-24T08:52:08Z</dcterms:modified>
</cp:coreProperties>
</file>