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lzania\OneDrive\Desktop\CREDENCIAMENTO 2025-2028\"/>
    </mc:Choice>
  </mc:AlternateContent>
  <xr:revisionPtr revIDLastSave="0" documentId="8_{4CE08C7E-7620-4697-A378-B57719D5AB1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CALCULOS -PONTUAÇAO" sheetId="1" r:id="rId1"/>
    <sheet name="PRODUÇÃO CIENTIFICA 2021-2024" sheetId="2" r:id="rId2"/>
    <sheet name="EXTRATO REFERENCIA" sheetId="5" r:id="rId3"/>
  </sheets>
  <definedNames>
    <definedName name="_xlnm._FilterDatabase" localSheetId="2" hidden="1">'EXTRATO REFERENCIA'!$A$1:$C$653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C653" i="5"/>
  <c r="C652" i="5"/>
  <c r="C651" i="5"/>
  <c r="C650" i="5"/>
  <c r="C649" i="5"/>
  <c r="C648" i="5"/>
  <c r="C647" i="5"/>
  <c r="C646" i="5"/>
  <c r="C645" i="5"/>
  <c r="C644" i="5"/>
  <c r="C643" i="5"/>
  <c r="C642" i="5"/>
  <c r="C640" i="5"/>
  <c r="C639" i="5"/>
  <c r="C638" i="5"/>
  <c r="C637" i="5"/>
  <c r="C636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3" i="5"/>
  <c r="C172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39" i="5"/>
  <c r="C138" i="5"/>
  <c r="C137" i="5"/>
  <c r="C136" i="5"/>
  <c r="C135" i="5"/>
  <c r="C134" i="5"/>
  <c r="C133" i="5"/>
  <c r="C132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AH8" i="1" l="1"/>
  <c r="L9" i="1"/>
  <c r="BG23" i="1"/>
  <c r="BF23" i="1"/>
  <c r="BE23" i="1"/>
  <c r="BD23" i="1"/>
  <c r="BC23" i="1"/>
  <c r="BA23" i="1"/>
  <c r="AZ23" i="1"/>
  <c r="BG22" i="1"/>
  <c r="BF22" i="1"/>
  <c r="BE22" i="1"/>
  <c r="BD22" i="1"/>
  <c r="BC22" i="1"/>
  <c r="BB22" i="1"/>
  <c r="BA22" i="1"/>
  <c r="AZ22" i="1"/>
  <c r="BI22" i="1" s="1"/>
  <c r="BG21" i="1"/>
  <c r="BF21" i="1"/>
  <c r="BE21" i="1"/>
  <c r="BD21" i="1"/>
  <c r="BC21" i="1"/>
  <c r="BB21" i="1"/>
  <c r="BA21" i="1"/>
  <c r="AZ21" i="1"/>
  <c r="BI21" i="1" s="1"/>
  <c r="BG20" i="1"/>
  <c r="BF20" i="1"/>
  <c r="BE20" i="1"/>
  <c r="BD20" i="1"/>
  <c r="BC20" i="1"/>
  <c r="BB20" i="1"/>
  <c r="BA20" i="1"/>
  <c r="AZ20" i="1"/>
  <c r="BI20" i="1" s="1"/>
  <c r="BG19" i="1"/>
  <c r="BF19" i="1"/>
  <c r="BE19" i="1"/>
  <c r="BD19" i="1"/>
  <c r="BC19" i="1"/>
  <c r="BB19" i="1"/>
  <c r="BA19" i="1"/>
  <c r="AZ19" i="1"/>
  <c r="BI19" i="1" s="1"/>
  <c r="BG18" i="1"/>
  <c r="BF18" i="1"/>
  <c r="BE18" i="1"/>
  <c r="BD18" i="1"/>
  <c r="BC18" i="1"/>
  <c r="BB18" i="1"/>
  <c r="BA18" i="1"/>
  <c r="AZ18" i="1"/>
  <c r="BI18" i="1" s="1"/>
  <c r="BG17" i="1"/>
  <c r="BF17" i="1"/>
  <c r="BE17" i="1"/>
  <c r="BD17" i="1"/>
  <c r="BC17" i="1"/>
  <c r="AZ17" i="1"/>
  <c r="BI17" i="1" s="1"/>
  <c r="BG16" i="1"/>
  <c r="BF16" i="1"/>
  <c r="BE16" i="1"/>
  <c r="BD16" i="1"/>
  <c r="BC16" i="1"/>
  <c r="BB16" i="1"/>
  <c r="BA16" i="1"/>
  <c r="AZ16" i="1"/>
  <c r="BJ16" i="1" s="1"/>
  <c r="BG15" i="1"/>
  <c r="BF15" i="1"/>
  <c r="BE15" i="1"/>
  <c r="BD15" i="1"/>
  <c r="BC15" i="1"/>
  <c r="BB15" i="1"/>
  <c r="BA15" i="1"/>
  <c r="AZ15" i="1"/>
  <c r="BJ15" i="1" s="1"/>
  <c r="BG14" i="1"/>
  <c r="BF14" i="1"/>
  <c r="BE14" i="1"/>
  <c r="BD14" i="1"/>
  <c r="BC14" i="1"/>
  <c r="BB14" i="1"/>
  <c r="BA14" i="1"/>
  <c r="AZ14" i="1"/>
  <c r="BJ14" i="1" s="1"/>
  <c r="BG13" i="1"/>
  <c r="BF13" i="1"/>
  <c r="BE13" i="1"/>
  <c r="BD13" i="1"/>
  <c r="BC13" i="1"/>
  <c r="BB13" i="1"/>
  <c r="BA13" i="1"/>
  <c r="AZ13" i="1"/>
  <c r="BJ13" i="1" s="1"/>
  <c r="BG12" i="1"/>
  <c r="BF12" i="1"/>
  <c r="BE12" i="1"/>
  <c r="BD12" i="1"/>
  <c r="BC12" i="1"/>
  <c r="BB12" i="1"/>
  <c r="BA12" i="1"/>
  <c r="AZ12" i="1"/>
  <c r="BJ12" i="1" s="1"/>
  <c r="BG11" i="1"/>
  <c r="BF11" i="1"/>
  <c r="BE11" i="1"/>
  <c r="BD11" i="1"/>
  <c r="BC11" i="1"/>
  <c r="BB11" i="1"/>
  <c r="BA11" i="1"/>
  <c r="AZ11" i="1"/>
  <c r="BJ11" i="1" s="1"/>
  <c r="BG10" i="1"/>
  <c r="BF10" i="1"/>
  <c r="BE10" i="1"/>
  <c r="BD10" i="1"/>
  <c r="BC10" i="1"/>
  <c r="BB10" i="1"/>
  <c r="BA10" i="1"/>
  <c r="AZ10" i="1"/>
  <c r="BJ10" i="1" s="1"/>
  <c r="BG9" i="1"/>
  <c r="BF9" i="1"/>
  <c r="BE9" i="1"/>
  <c r="BD9" i="1"/>
  <c r="BC9" i="1"/>
  <c r="BB9" i="1"/>
  <c r="BA9" i="1"/>
  <c r="AZ9" i="1"/>
  <c r="BJ9" i="1" s="1"/>
  <c r="BG8" i="1"/>
  <c r="BF8" i="1"/>
  <c r="BE8" i="1"/>
  <c r="BD8" i="1"/>
  <c r="BC8" i="1"/>
  <c r="BB8" i="1"/>
  <c r="BA8" i="1"/>
  <c r="AZ8" i="1"/>
  <c r="BJ8" i="1" s="1"/>
  <c r="BG7" i="1"/>
  <c r="BF7" i="1"/>
  <c r="BE7" i="1"/>
  <c r="BD7" i="1"/>
  <c r="BC7" i="1"/>
  <c r="BB7" i="1"/>
  <c r="BA7" i="1"/>
  <c r="AZ7" i="1"/>
  <c r="BJ7" i="1" s="1"/>
  <c r="BG6" i="1"/>
  <c r="BF6" i="1"/>
  <c r="BE6" i="1"/>
  <c r="BD6" i="1"/>
  <c r="BC6" i="1"/>
  <c r="BB6" i="1"/>
  <c r="BA6" i="1"/>
  <c r="AZ6" i="1"/>
  <c r="BJ6" i="1" s="1"/>
  <c r="BG5" i="1"/>
  <c r="BF5" i="1"/>
  <c r="BE5" i="1"/>
  <c r="BD5" i="1"/>
  <c r="BC5" i="1"/>
  <c r="BB5" i="1"/>
  <c r="BA5" i="1"/>
  <c r="AZ5" i="1"/>
  <c r="BJ5" i="1" s="1"/>
  <c r="AL23" i="1"/>
  <c r="AK23" i="1"/>
  <c r="AJ23" i="1"/>
  <c r="AI23" i="1"/>
  <c r="AH23" i="1"/>
  <c r="AF23" i="1"/>
  <c r="AE23" i="1"/>
  <c r="AL22" i="1"/>
  <c r="AK22" i="1"/>
  <c r="AJ22" i="1"/>
  <c r="AI22" i="1"/>
  <c r="AH22" i="1"/>
  <c r="AG22" i="1"/>
  <c r="AF22" i="1"/>
  <c r="AE22" i="1"/>
  <c r="AN22" i="1" s="1"/>
  <c r="AL21" i="1"/>
  <c r="AK21" i="1"/>
  <c r="AJ21" i="1"/>
  <c r="AI21" i="1"/>
  <c r="AH21" i="1"/>
  <c r="AG21" i="1"/>
  <c r="AF21" i="1"/>
  <c r="AE21" i="1"/>
  <c r="AN21" i="1" s="1"/>
  <c r="AL20" i="1"/>
  <c r="AK20" i="1"/>
  <c r="AJ20" i="1"/>
  <c r="AI20" i="1"/>
  <c r="AH20" i="1"/>
  <c r="AG20" i="1"/>
  <c r="AF20" i="1"/>
  <c r="AE20" i="1"/>
  <c r="AN20" i="1" s="1"/>
  <c r="AL19" i="1"/>
  <c r="AK19" i="1"/>
  <c r="AJ19" i="1"/>
  <c r="AI19" i="1"/>
  <c r="AH19" i="1"/>
  <c r="AG19" i="1"/>
  <c r="AF19" i="1"/>
  <c r="AE19" i="1"/>
  <c r="AN19" i="1" s="1"/>
  <c r="AL18" i="1"/>
  <c r="AK18" i="1"/>
  <c r="AJ18" i="1"/>
  <c r="AI18" i="1"/>
  <c r="AH18" i="1"/>
  <c r="AG18" i="1"/>
  <c r="AF18" i="1"/>
  <c r="AE18" i="1"/>
  <c r="AN18" i="1" s="1"/>
  <c r="AL17" i="1"/>
  <c r="AK17" i="1"/>
  <c r="AJ17" i="1"/>
  <c r="AI17" i="1"/>
  <c r="AH17" i="1"/>
  <c r="AE17" i="1"/>
  <c r="AN17" i="1" s="1"/>
  <c r="AL16" i="1"/>
  <c r="AK16" i="1"/>
  <c r="AJ16" i="1"/>
  <c r="AI16" i="1"/>
  <c r="AH16" i="1"/>
  <c r="AG16" i="1"/>
  <c r="AF16" i="1"/>
  <c r="AE16" i="1"/>
  <c r="AO16" i="1" s="1"/>
  <c r="AL15" i="1"/>
  <c r="AK15" i="1"/>
  <c r="AJ15" i="1"/>
  <c r="AI15" i="1"/>
  <c r="AH15" i="1"/>
  <c r="AG15" i="1"/>
  <c r="AF15" i="1"/>
  <c r="AE15" i="1"/>
  <c r="AO15" i="1" s="1"/>
  <c r="AL14" i="1"/>
  <c r="AK14" i="1"/>
  <c r="AJ14" i="1"/>
  <c r="AI14" i="1"/>
  <c r="AH14" i="1"/>
  <c r="AG14" i="1"/>
  <c r="AF14" i="1"/>
  <c r="AE14" i="1"/>
  <c r="AO14" i="1" s="1"/>
  <c r="AL13" i="1"/>
  <c r="AK13" i="1"/>
  <c r="AJ13" i="1"/>
  <c r="AI13" i="1"/>
  <c r="AH13" i="1"/>
  <c r="AG13" i="1"/>
  <c r="AF13" i="1"/>
  <c r="AE13" i="1"/>
  <c r="AO13" i="1" s="1"/>
  <c r="AL12" i="1"/>
  <c r="AK12" i="1"/>
  <c r="AJ12" i="1"/>
  <c r="AI12" i="1"/>
  <c r="AH12" i="1"/>
  <c r="AG12" i="1"/>
  <c r="AF12" i="1"/>
  <c r="AE12" i="1"/>
  <c r="AO12" i="1" s="1"/>
  <c r="AL11" i="1"/>
  <c r="AK11" i="1"/>
  <c r="AJ11" i="1"/>
  <c r="AI11" i="1"/>
  <c r="AH11" i="1"/>
  <c r="AG11" i="1"/>
  <c r="AF11" i="1"/>
  <c r="AE11" i="1"/>
  <c r="AO11" i="1" s="1"/>
  <c r="AL10" i="1"/>
  <c r="AK10" i="1"/>
  <c r="AJ10" i="1"/>
  <c r="AI10" i="1"/>
  <c r="AH10" i="1"/>
  <c r="AG10" i="1"/>
  <c r="AF10" i="1"/>
  <c r="AE10" i="1"/>
  <c r="AO10" i="1" s="1"/>
  <c r="AL9" i="1"/>
  <c r="AK9" i="1"/>
  <c r="AJ9" i="1"/>
  <c r="AI9" i="1"/>
  <c r="AH9" i="1"/>
  <c r="AG9" i="1"/>
  <c r="AF9" i="1"/>
  <c r="AE9" i="1"/>
  <c r="AO9" i="1" s="1"/>
  <c r="AL8" i="1"/>
  <c r="AK8" i="1"/>
  <c r="AJ8" i="1"/>
  <c r="AI8" i="1"/>
  <c r="AG8" i="1"/>
  <c r="AF8" i="1"/>
  <c r="AE8" i="1"/>
  <c r="AL7" i="1"/>
  <c r="AK7" i="1"/>
  <c r="AJ7" i="1"/>
  <c r="AI7" i="1"/>
  <c r="AH7" i="1"/>
  <c r="AG7" i="1"/>
  <c r="AF7" i="1"/>
  <c r="AE7" i="1"/>
  <c r="AO7" i="1" s="1"/>
  <c r="AL6" i="1"/>
  <c r="AK6" i="1"/>
  <c r="AJ6" i="1"/>
  <c r="AI6" i="1"/>
  <c r="AH6" i="1"/>
  <c r="AG6" i="1"/>
  <c r="AF6" i="1"/>
  <c r="AE6" i="1"/>
  <c r="AO6" i="1" s="1"/>
  <c r="AL5" i="1"/>
  <c r="AK5" i="1"/>
  <c r="AJ5" i="1"/>
  <c r="AI5" i="1"/>
  <c r="AH5" i="1"/>
  <c r="AG5" i="1"/>
  <c r="AF5" i="1"/>
  <c r="AE5" i="1"/>
  <c r="AO5" i="1" s="1"/>
  <c r="Q23" i="1"/>
  <c r="BK8" i="1" l="1"/>
  <c r="BK13" i="1"/>
  <c r="BK6" i="1"/>
  <c r="BK9" i="1"/>
  <c r="BK12" i="1"/>
  <c r="AP20" i="1"/>
  <c r="BK7" i="1"/>
  <c r="BK10" i="1"/>
  <c r="BK11" i="1"/>
  <c r="BJ17" i="1"/>
  <c r="AO8" i="1"/>
  <c r="AO23" i="1"/>
  <c r="BK14" i="1"/>
  <c r="AP5" i="1"/>
  <c r="AP6" i="1"/>
  <c r="AP7" i="1"/>
  <c r="AP8" i="1"/>
  <c r="AP9" i="1"/>
  <c r="AP10" i="1"/>
  <c r="AP11" i="1"/>
  <c r="AP12" i="1"/>
  <c r="AP13" i="1"/>
  <c r="AP14" i="1"/>
  <c r="AP15" i="1"/>
  <c r="AO17" i="1"/>
  <c r="AP19" i="1"/>
  <c r="AO21" i="1"/>
  <c r="BJ20" i="1"/>
  <c r="AO18" i="1"/>
  <c r="AO22" i="1"/>
  <c r="BK5" i="1"/>
  <c r="BJ21" i="1"/>
  <c r="AP16" i="1"/>
  <c r="AO19" i="1"/>
  <c r="AP21" i="1"/>
  <c r="BK15" i="1"/>
  <c r="BK16" i="1"/>
  <c r="BJ18" i="1"/>
  <c r="BJ22" i="1"/>
  <c r="AP18" i="1"/>
  <c r="AO20" i="1"/>
  <c r="AP22" i="1"/>
  <c r="BJ19" i="1"/>
  <c r="BJ23" i="1"/>
  <c r="BH5" i="1"/>
  <c r="BH6" i="1"/>
  <c r="BH7" i="1"/>
  <c r="BH8" i="1"/>
  <c r="BH9" i="1"/>
  <c r="BH10" i="1"/>
  <c r="BH11" i="1"/>
  <c r="BH12" i="1"/>
  <c r="BH13" i="1"/>
  <c r="BH14" i="1"/>
  <c r="BH15" i="1"/>
  <c r="BH16" i="1"/>
  <c r="BK17" i="1"/>
  <c r="BK18" i="1"/>
  <c r="BK19" i="1"/>
  <c r="BK20" i="1"/>
  <c r="BK21" i="1"/>
  <c r="BK22" i="1"/>
  <c r="BH23" i="1"/>
  <c r="BI5" i="1"/>
  <c r="BI6" i="1"/>
  <c r="BI7" i="1"/>
  <c r="BI8" i="1"/>
  <c r="BI9" i="1"/>
  <c r="BI10" i="1"/>
  <c r="BI11" i="1"/>
  <c r="BI12" i="1"/>
  <c r="BI13" i="1"/>
  <c r="BI14" i="1"/>
  <c r="BI15" i="1"/>
  <c r="BI16" i="1"/>
  <c r="BH18" i="1"/>
  <c r="BH19" i="1"/>
  <c r="BH20" i="1"/>
  <c r="BH21" i="1"/>
  <c r="BH22" i="1"/>
  <c r="BI23" i="1"/>
  <c r="AM6" i="1"/>
  <c r="AM9" i="1"/>
  <c r="AM23" i="1"/>
  <c r="AN23" i="1"/>
  <c r="AM5" i="1"/>
  <c r="AM7" i="1"/>
  <c r="AM8" i="1"/>
  <c r="AM10" i="1"/>
  <c r="AM11" i="1"/>
  <c r="AM12" i="1"/>
  <c r="AM13" i="1"/>
  <c r="AM14" i="1"/>
  <c r="AM15" i="1"/>
  <c r="AM16" i="1"/>
  <c r="AP17" i="1"/>
  <c r="AN5" i="1"/>
  <c r="AN6" i="1"/>
  <c r="AN7" i="1"/>
  <c r="AN8" i="1"/>
  <c r="AN9" i="1"/>
  <c r="AN10" i="1"/>
  <c r="AN11" i="1"/>
  <c r="AN12" i="1"/>
  <c r="AN13" i="1"/>
  <c r="AN14" i="1"/>
  <c r="AN15" i="1"/>
  <c r="AN16" i="1"/>
  <c r="AM18" i="1"/>
  <c r="AM19" i="1"/>
  <c r="AM20" i="1"/>
  <c r="AM21" i="1"/>
  <c r="AM22" i="1"/>
  <c r="J16" i="1"/>
  <c r="S16" i="1" s="1"/>
  <c r="K16" i="1"/>
  <c r="L16" i="1"/>
  <c r="M16" i="1"/>
  <c r="N16" i="1"/>
  <c r="O16" i="1"/>
  <c r="P16" i="1"/>
  <c r="Q16" i="1"/>
  <c r="P23" i="1"/>
  <c r="O23" i="1"/>
  <c r="N23" i="1"/>
  <c r="M23" i="1"/>
  <c r="K23" i="1"/>
  <c r="J23" i="1"/>
  <c r="Q22" i="1"/>
  <c r="P22" i="1"/>
  <c r="O22" i="1"/>
  <c r="N22" i="1"/>
  <c r="M22" i="1"/>
  <c r="L22" i="1"/>
  <c r="K22" i="1"/>
  <c r="J22" i="1"/>
  <c r="Q21" i="1"/>
  <c r="P21" i="1"/>
  <c r="O21" i="1"/>
  <c r="N21" i="1"/>
  <c r="M21" i="1"/>
  <c r="L21" i="1"/>
  <c r="K21" i="1"/>
  <c r="J21" i="1"/>
  <c r="Q20" i="1"/>
  <c r="P20" i="1"/>
  <c r="O20" i="1"/>
  <c r="N20" i="1"/>
  <c r="M20" i="1"/>
  <c r="L20" i="1"/>
  <c r="K20" i="1"/>
  <c r="J20" i="1"/>
  <c r="S20" i="1" s="1"/>
  <c r="Q19" i="1"/>
  <c r="P19" i="1"/>
  <c r="O19" i="1"/>
  <c r="N19" i="1"/>
  <c r="M19" i="1"/>
  <c r="L19" i="1"/>
  <c r="K19" i="1"/>
  <c r="J19" i="1"/>
  <c r="Q18" i="1"/>
  <c r="P18" i="1"/>
  <c r="O18" i="1"/>
  <c r="N18" i="1"/>
  <c r="M18" i="1"/>
  <c r="L18" i="1"/>
  <c r="K18" i="1"/>
  <c r="J18" i="1"/>
  <c r="S18" i="1" s="1"/>
  <c r="Q17" i="1"/>
  <c r="P17" i="1"/>
  <c r="O17" i="1"/>
  <c r="N17" i="1"/>
  <c r="M17" i="1"/>
  <c r="J17" i="1"/>
  <c r="Q15" i="1"/>
  <c r="P15" i="1"/>
  <c r="O15" i="1"/>
  <c r="N15" i="1"/>
  <c r="M15" i="1"/>
  <c r="L15" i="1"/>
  <c r="K15" i="1"/>
  <c r="J15" i="1"/>
  <c r="Q14" i="1"/>
  <c r="P14" i="1"/>
  <c r="O14" i="1"/>
  <c r="N14" i="1"/>
  <c r="M14" i="1"/>
  <c r="L14" i="1"/>
  <c r="K14" i="1"/>
  <c r="J14" i="1"/>
  <c r="Q13" i="1"/>
  <c r="P13" i="1"/>
  <c r="O13" i="1"/>
  <c r="N13" i="1"/>
  <c r="M13" i="1"/>
  <c r="L13" i="1"/>
  <c r="K13" i="1"/>
  <c r="J13" i="1"/>
  <c r="Q12" i="1"/>
  <c r="P12" i="1"/>
  <c r="O12" i="1"/>
  <c r="N12" i="1"/>
  <c r="M12" i="1"/>
  <c r="L12" i="1"/>
  <c r="K12" i="1"/>
  <c r="J12" i="1"/>
  <c r="Q11" i="1"/>
  <c r="P11" i="1"/>
  <c r="O11" i="1"/>
  <c r="N11" i="1"/>
  <c r="M11" i="1"/>
  <c r="L11" i="1"/>
  <c r="K11" i="1"/>
  <c r="J11" i="1"/>
  <c r="Q10" i="1"/>
  <c r="P10" i="1"/>
  <c r="O10" i="1"/>
  <c r="N10" i="1"/>
  <c r="M10" i="1"/>
  <c r="L10" i="1"/>
  <c r="K10" i="1"/>
  <c r="J10" i="1"/>
  <c r="Q9" i="1"/>
  <c r="P9" i="1"/>
  <c r="O9" i="1"/>
  <c r="N9" i="1"/>
  <c r="M9" i="1"/>
  <c r="K9" i="1"/>
  <c r="J9" i="1"/>
  <c r="Q8" i="1"/>
  <c r="P8" i="1"/>
  <c r="O8" i="1"/>
  <c r="N8" i="1"/>
  <c r="M8" i="1"/>
  <c r="L8" i="1"/>
  <c r="K8" i="1"/>
  <c r="J8" i="1"/>
  <c r="Q7" i="1"/>
  <c r="P7" i="1"/>
  <c r="O7" i="1"/>
  <c r="N7" i="1"/>
  <c r="M7" i="1"/>
  <c r="L7" i="1"/>
  <c r="K7" i="1"/>
  <c r="J7" i="1"/>
  <c r="Q6" i="1"/>
  <c r="P6" i="1"/>
  <c r="O6" i="1"/>
  <c r="N6" i="1"/>
  <c r="M6" i="1"/>
  <c r="L6" i="1"/>
  <c r="K6" i="1"/>
  <c r="J6" i="1"/>
  <c r="Q5" i="1"/>
  <c r="P5" i="1"/>
  <c r="O5" i="1"/>
  <c r="N5" i="1"/>
  <c r="M5" i="1"/>
  <c r="L5" i="1"/>
  <c r="K5" i="1"/>
  <c r="J5" i="1"/>
  <c r="T16" i="1" l="1"/>
  <c r="S22" i="1"/>
  <c r="R22" i="1"/>
  <c r="R16" i="1"/>
  <c r="CI16" i="1"/>
  <c r="U16" i="1"/>
  <c r="R6" i="1"/>
  <c r="T7" i="1"/>
  <c r="R8" i="1"/>
  <c r="T9" i="1"/>
  <c r="R10" i="1"/>
  <c r="T11" i="1"/>
  <c r="R12" i="1"/>
  <c r="T13" i="1"/>
  <c r="R14" i="1"/>
  <c r="T15" i="1"/>
  <c r="T17" i="1"/>
  <c r="T19" i="1"/>
  <c r="T21" i="1"/>
  <c r="T23" i="1"/>
  <c r="S5" i="1"/>
  <c r="T5" i="1"/>
  <c r="U5" i="1"/>
  <c r="T6" i="1"/>
  <c r="T8" i="1"/>
  <c r="T10" i="1"/>
  <c r="T12" i="1"/>
  <c r="T14" i="1"/>
  <c r="T18" i="1"/>
  <c r="T20" i="1"/>
  <c r="T22" i="1"/>
  <c r="CJ22" i="1" s="1"/>
  <c r="U7" i="1"/>
  <c r="U9" i="1"/>
  <c r="U11" i="1"/>
  <c r="U13" i="1"/>
  <c r="U15" i="1"/>
  <c r="U17" i="1"/>
  <c r="U19" i="1"/>
  <c r="U21" i="1"/>
  <c r="S23" i="1"/>
  <c r="S21" i="1"/>
  <c r="S19" i="1"/>
  <c r="S17" i="1"/>
  <c r="S15" i="1"/>
  <c r="S13" i="1"/>
  <c r="S11" i="1"/>
  <c r="S9" i="1"/>
  <c r="S7" i="1"/>
  <c r="U6" i="1"/>
  <c r="U8" i="1"/>
  <c r="U10" i="1"/>
  <c r="U12" i="1"/>
  <c r="U14" i="1"/>
  <c r="U18" i="1"/>
  <c r="U20" i="1"/>
  <c r="U22" i="1"/>
  <c r="S14" i="1"/>
  <c r="S12" i="1"/>
  <c r="CI12" i="1" s="1"/>
  <c r="S10" i="1"/>
  <c r="CI10" i="1" s="1"/>
  <c r="S8" i="1"/>
  <c r="CI8" i="1" s="1"/>
  <c r="S6" i="1"/>
  <c r="CI6" i="1" s="1"/>
  <c r="R5" i="1"/>
  <c r="R7" i="1"/>
  <c r="R9" i="1"/>
  <c r="R11" i="1"/>
  <c r="R13" i="1"/>
  <c r="R18" i="1"/>
  <c r="R20" i="1"/>
  <c r="R23" i="1"/>
  <c r="R15" i="1"/>
  <c r="R19" i="1"/>
  <c r="R21" i="1"/>
  <c r="CK17" i="1" l="1"/>
  <c r="CH16" i="1"/>
  <c r="CI17" i="1"/>
  <c r="CJ17" i="1"/>
  <c r="CH17" i="1"/>
  <c r="CJ16" i="1"/>
  <c r="CK16" i="1"/>
  <c r="CJ18" i="1"/>
  <c r="CI22" i="1"/>
  <c r="CI18" i="1"/>
  <c r="CH21" i="1"/>
  <c r="CJ8" i="1"/>
  <c r="CI9" i="1"/>
  <c r="CI7" i="1"/>
  <c r="CI20" i="1"/>
  <c r="CH22" i="1"/>
  <c r="CI14" i="1"/>
  <c r="CI13" i="1"/>
  <c r="CI21" i="1"/>
  <c r="CK23" i="1"/>
  <c r="CK19" i="1"/>
  <c r="CJ10" i="1"/>
  <c r="CJ23" i="1"/>
  <c r="CJ21" i="1"/>
  <c r="CJ19" i="1"/>
  <c r="CJ14" i="1"/>
  <c r="CH20" i="1"/>
  <c r="CK20" i="1"/>
  <c r="CK22" i="1"/>
  <c r="CI19" i="1"/>
  <c r="CI23" i="1"/>
  <c r="CK21" i="1"/>
  <c r="CI5" i="1"/>
  <c r="CJ20" i="1"/>
  <c r="CJ13" i="1"/>
  <c r="CJ5" i="1"/>
  <c r="CI11" i="1"/>
  <c r="CK5" i="1"/>
  <c r="CK18" i="1"/>
  <c r="CH18" i="1"/>
  <c r="CK10" i="1"/>
  <c r="CJ9" i="1"/>
  <c r="CK8" i="1"/>
  <c r="CH8" i="1"/>
  <c r="CJ7" i="1"/>
  <c r="CK6" i="1"/>
  <c r="CH5" i="1"/>
  <c r="CH19" i="1"/>
  <c r="CH23" i="1"/>
  <c r="CI15" i="1"/>
  <c r="CJ15" i="1"/>
  <c r="CH15" i="1"/>
  <c r="CK15" i="1"/>
  <c r="CK14" i="1"/>
  <c r="CH14" i="1"/>
  <c r="CH13" i="1"/>
  <c r="CK13" i="1"/>
  <c r="CK12" i="1"/>
  <c r="CJ12" i="1"/>
  <c r="CH12" i="1"/>
  <c r="CK11" i="1"/>
  <c r="CJ11" i="1"/>
  <c r="CH11" i="1"/>
  <c r="CH10" i="1"/>
  <c r="CK9" i="1"/>
  <c r="CH9" i="1"/>
  <c r="CH7" i="1"/>
  <c r="CK7" i="1"/>
  <c r="CJ6" i="1"/>
  <c r="CH6" i="1"/>
</calcChain>
</file>

<file path=xl/sharedStrings.xml><?xml version="1.0" encoding="utf-8"?>
<sst xmlns="http://schemas.openxmlformats.org/spreadsheetml/2006/main" count="984" uniqueCount="297">
  <si>
    <t>A1</t>
  </si>
  <si>
    <t>A2</t>
  </si>
  <si>
    <t>A3</t>
  </si>
  <si>
    <t>A4</t>
  </si>
  <si>
    <t>B1</t>
  </si>
  <si>
    <t>B2</t>
  </si>
  <si>
    <t>B3</t>
  </si>
  <si>
    <t>B4</t>
  </si>
  <si>
    <t>PROFESSOR</t>
  </si>
  <si>
    <t>ANO</t>
  </si>
  <si>
    <t>PERCENTIL</t>
  </si>
  <si>
    <t>QUALIS</t>
  </si>
  <si>
    <t>INSIRA AQUI SEU NOME</t>
  </si>
  <si>
    <t>AGRICULTURE</t>
  </si>
  <si>
    <t>ANAIS DA ACADEMIA BRASILEIRA DE CIENCIAS</t>
  </si>
  <si>
    <t>ANIMAL FEED SCIENCE AND TECHNOLOGY</t>
  </si>
  <si>
    <t>ANIMAL SCIENCE JOURNAL</t>
  </si>
  <si>
    <t>ANIMALS</t>
  </si>
  <si>
    <t>ARCHIVES OF VETERINARY SCIENCE</t>
  </si>
  <si>
    <t>ARQUIVO BRASILEIRO DE MEDICINA VETERINARIA E ZOOTECNIA</t>
  </si>
  <si>
    <t>CIÊNCIA ANIMAL BRASILEIRA</t>
  </si>
  <si>
    <t>CIÊNCIA RURAL</t>
  </si>
  <si>
    <t>COMMUNICATIONS IN SOIL SCIENCE AND PLANT ANALYSIS</t>
  </si>
  <si>
    <t>FOOD SCIENCE AND TECHNOLOGY</t>
  </si>
  <si>
    <t>INTERNATIONAL DAIRY JOURNAL</t>
  </si>
  <si>
    <t>INTERNATIONAL JOURNAL OF AGRICULTURE AND BIOLOGY</t>
  </si>
  <si>
    <t>INTERNATIONAL JOURNAL OF BIOMETEOROLOGY</t>
  </si>
  <si>
    <t>JOURNAL OF AGRICULTURAL STUDIES</t>
  </si>
  <si>
    <t>JOURNAL OF ANIMAL BEHAVIOUR AND BIOMETEOROLOGY</t>
  </si>
  <si>
    <t>JOURNAL OF ANIMAL PHYSIOLOGY AND ANIMAL NUTRITION</t>
  </si>
  <si>
    <t>JOURNAL OF ARID ENVIRONMENTS</t>
  </si>
  <si>
    <t>JOURNAL OF DAIRY SCIENCE</t>
  </si>
  <si>
    <t>JOURNAL OF GLOBAL ANTIMICROBIAL RESISTANCE</t>
  </si>
  <si>
    <t>JOURNAL OF THERMAL BIOLOGY</t>
  </si>
  <si>
    <t>LIVESTOCK SCIENCE</t>
  </si>
  <si>
    <t>MICROBIAL DRUG RESISTANCE</t>
  </si>
  <si>
    <t>MICROBIOLOGY SPECTRUM</t>
  </si>
  <si>
    <t>NEW ZEALAND JOURNAL OF AGRICULTURAL RESEARCH</t>
  </si>
  <si>
    <t>PLOS ONE</t>
  </si>
  <si>
    <t>POULTRY SCIENCE</t>
  </si>
  <si>
    <t>PUBVET</t>
  </si>
  <si>
    <t>RESEARCH, SOCIETY AND DEVELOPMENT</t>
  </si>
  <si>
    <t>REVISTA BRASILEIRA DE SAÚDE E PRODUÇÃO ANIMAL</t>
  </si>
  <si>
    <t>REVISTA BRASILEIRA DE ZOOTECNIA</t>
  </si>
  <si>
    <t>REVISTA CIENTÍFICA DE PRODUÇÃO ANIMAL</t>
  </si>
  <si>
    <t>REVISTA COLOMBIANA DE CIENCIAS PECUARIAS</t>
  </si>
  <si>
    <t>REVISTA DE LA FACULTAD DE CIENCIAS AGRARIAS</t>
  </si>
  <si>
    <t>REVISTA MVZ CORDOBA</t>
  </si>
  <si>
    <t>SCIENTIA AGRARIA PARANAENSIS</t>
  </si>
  <si>
    <t>SCIENTIA AGRICOLA</t>
  </si>
  <si>
    <t>SCIENTIFIC REPORTS</t>
  </si>
  <si>
    <t>SMALL RUMINANT RESEARCH</t>
  </si>
  <si>
    <t>SOCIOBIOLOGY</t>
  </si>
  <si>
    <t>SOIL &amp; TILLAGE RESEARCH</t>
  </si>
  <si>
    <t>SOUTH AFRICAN JOURNAL OF ANIMAL SCIENCE</t>
  </si>
  <si>
    <t>THERIOGENOLOGY</t>
  </si>
  <si>
    <t>TROPICAL ANIMAL HEALTH AND PRODUCTION</t>
  </si>
  <si>
    <t>AUTORES</t>
  </si>
  <si>
    <t>TITULO DO ARTIGO</t>
  </si>
  <si>
    <t>A2
(Eq A1)</t>
  </si>
  <si>
    <t>A1
(Eq A1)</t>
  </si>
  <si>
    <t>A3
(Eq A1)</t>
  </si>
  <si>
    <t>A4
(Eq A1)</t>
  </si>
  <si>
    <t>B1
(Eq A1)</t>
  </si>
  <si>
    <t>B2
(Eq A1)</t>
  </si>
  <si>
    <t>B3
(Eq A1)</t>
  </si>
  <si>
    <t>B4
(Eq A1)</t>
  </si>
  <si>
    <t>Eq A1 Total</t>
  </si>
  <si>
    <t>Estrato A1</t>
  </si>
  <si>
    <t>Estrato A1+A2</t>
  </si>
  <si>
    <t>Estrato A1+A2+A3+A4</t>
  </si>
  <si>
    <t>Eq A1 Total Quad</t>
  </si>
  <si>
    <t>Estrato A1 Quad</t>
  </si>
  <si>
    <t>Estrato A1+A2 Quad</t>
  </si>
  <si>
    <t>Estrato A1+A2+A3+A4 Quad</t>
  </si>
  <si>
    <t>NOME DO PROFESSOR</t>
  </si>
  <si>
    <t>NOTA:</t>
  </si>
  <si>
    <t>Devem preencher esta planilha TODOS (professores do PPGZ no último quadriênio e demais solicitantes de credenciamento)</t>
  </si>
  <si>
    <t>Preencher apenas as células marcadas em amarelo acima (uma linha para cada pessoa)</t>
  </si>
  <si>
    <t>REVISTA*</t>
  </si>
  <si>
    <t>*Para auxiliar no preenchimento, as informações das revistas mais comumente usadas estão na próxima aba. Favor incluir informações de todas as revistas</t>
  </si>
  <si>
    <t>ISSN</t>
  </si>
  <si>
    <t xml:space="preserve">1932-6203 </t>
  </si>
  <si>
    <t>Devem preencher esta aba demais solicitantes de credenciamento. Docentes do PPGZ (DP/DC) no último quadriênio estão dispensados.</t>
  </si>
  <si>
    <t>ACTA SCIENTIARUM. ANIMAL SCIENCES</t>
  </si>
  <si>
    <t>REPRODUCTION IN DOMESTIC ANIMALS</t>
  </si>
  <si>
    <t>APIDOLOGIE</t>
  </si>
  <si>
    <t>AFRICAN JOURNAL OF RANGE &amp; FORAGE SCIENCE</t>
  </si>
  <si>
    <t>AFRICAN JOURNAL OF AGRICULTURAL RESEARCH</t>
  </si>
  <si>
    <t>ANIMAL REPRODUCTION SCIENCE</t>
  </si>
  <si>
    <t>DATA IN BRIEF</t>
  </si>
  <si>
    <t>FRONTIERS IN VETERINARY SCIENCE</t>
  </si>
  <si>
    <t>MOLECULAR REPRODUCTION AND DEVELOPMENT</t>
  </si>
  <si>
    <t>2021-2024</t>
  </si>
  <si>
    <t>Plant Molecular Biology</t>
  </si>
  <si>
    <t>Revista Brasileira de Reprodução Animal</t>
  </si>
  <si>
    <t>RESEARCH IN VETERINARY SCIENCE</t>
  </si>
  <si>
    <t>Medicina Veterinária (UFRPE)</t>
  </si>
  <si>
    <t>REPRODUCTION</t>
  </si>
  <si>
    <t>Animal reproducion science</t>
  </si>
  <si>
    <t>NEOTROPICAL ENTOMOLOGY</t>
  </si>
  <si>
    <t>ECOLOGY</t>
  </si>
  <si>
    <t>BIOSYSTEMS ENGINEERING</t>
  </si>
  <si>
    <t>ANAIS DA ACADEMIA BRASILEIRA DE CIÊNCIAS</t>
  </si>
  <si>
    <t>Brazilian Journal of Poultry Science</t>
  </si>
  <si>
    <t>Revista Ciencia Agronomica</t>
  </si>
  <si>
    <t>Animal</t>
  </si>
  <si>
    <t>ANTIOXIDANTS</t>
  </si>
  <si>
    <t>Livestock Science</t>
  </si>
  <si>
    <t>Small Ruminant Research</t>
  </si>
  <si>
    <t>Scientific Reports</t>
  </si>
  <si>
    <t>South African Journal of Animal Science</t>
  </si>
  <si>
    <t>SEMINA. CIÊNCIAS AGRÁRIAS (ONLINE)</t>
  </si>
  <si>
    <t>Animal Production Science</t>
  </si>
  <si>
    <t>REVISTA BRASILEIRA DE SAÚDE E PRODUÇÃO ANIMAL (UFBA)</t>
  </si>
  <si>
    <t> REVISTA BRASILEIRA DE ZOOTECNIA</t>
  </si>
  <si>
    <t>Chilean Journal of Agricultural Research</t>
  </si>
  <si>
    <t>REVISTA BRASILEIRA DE ZOOTECNIA-BRAZILIAN JOURNAL OF ANIMAL SCIENCE</t>
  </si>
  <si>
    <t>JOURNAL OF AGRICULTURAL SCIENCE</t>
  </si>
  <si>
    <t>Usar as informações desta aba para preenchimento da aba "Produção Científica 2021 a 2024"</t>
  </si>
  <si>
    <t>REVISTA</t>
  </si>
  <si>
    <t>ANDROLOGIA</t>
  </si>
  <si>
    <t>CIÊNCIA E TECNOLOGIA DE ALIMENTOS (ONLINE)</t>
  </si>
  <si>
    <t>EUROPEAN JOURNAL OF WILDLIFE RESEARCH (INTERNET)</t>
  </si>
  <si>
    <t>BIOPRESERVATION AND BIOBANKING</t>
  </si>
  <si>
    <t>JOURNAL OF EQUINE VETERINARY SCIENCE</t>
  </si>
  <si>
    <t>ACS Omega</t>
  </si>
  <si>
    <t>JOURNAL OF APICULTURAL RESEARCH</t>
  </si>
  <si>
    <t>GigaScience</t>
  </si>
  <si>
    <t>Ecología Austral</t>
  </si>
  <si>
    <t>FISIOTERAPIA &amp; SAÚDE FUNCIONAL</t>
  </si>
  <si>
    <t>JOURNAL OF THE BRAZILIAN CHEMICAL SOCIETY</t>
  </si>
  <si>
    <t>Insect Conservation and Diversity</t>
  </si>
  <si>
    <t>JOURNAL OF INSECT CONSERVATION</t>
  </si>
  <si>
    <t>CIÊNCIA E AGROTECNOLOGIA (ONLINE)</t>
  </si>
  <si>
    <t>REVISTA BRASILEIRA DE CIÊNCIA AVÍCOLA</t>
  </si>
  <si>
    <t>INTERNATIONAL IMMUNOPHARMACOLOGY</t>
  </si>
  <si>
    <t>JCT RESEARCH</t>
  </si>
  <si>
    <t>PESQUISA AGROPECUÁRIA BRASILEIRA (ONLINE)</t>
  </si>
  <si>
    <t>CIENCIA RURAL</t>
  </si>
  <si>
    <t>Animal - science proceedings</t>
  </si>
  <si>
    <t>Foods</t>
  </si>
  <si>
    <t>Animals</t>
  </si>
  <si>
    <t>Revista Brasileira de Zootecnia</t>
  </si>
  <si>
    <t>Revista Mexicana De Ciencias Pecuarias</t>
  </si>
  <si>
    <t>Meat Science</t>
  </si>
  <si>
    <t>Scientia Agricola</t>
  </si>
  <si>
    <t>Grasses</t>
  </si>
  <si>
    <t>Acta Horticulturae</t>
  </si>
  <si>
    <t>Frontiers in Plant Science</t>
  </si>
  <si>
    <t>AGROFORESTRY SYSTEMS</t>
  </si>
  <si>
    <t>INDUSTRIAL CROPS AND PRODUCTS</t>
  </si>
  <si>
    <t>GRASSLAND SCIENCE</t>
  </si>
  <si>
    <t>REVISTA BRASILEIRA DE CIÊNCIA DO SOLO (ONLINE)</t>
  </si>
  <si>
    <t>ARQUIVO BRASILEIRO DE MEDICINA VETERINÁRIA E ZOOTECNIA (ONLINE)</t>
  </si>
  <si>
    <t>Semina-Ciencias Agrarias</t>
  </si>
  <si>
    <t>Plants</t>
  </si>
  <si>
    <t>Anais da Academia Brasileira de Ciências</t>
  </si>
  <si>
    <t>Molecular Biology Reports</t>
  </si>
  <si>
    <t>Fermentation</t>
  </si>
  <si>
    <t>Arid Land Research and Management </t>
  </si>
  <si>
    <t>Tropical Animal Health and Production</t>
  </si>
  <si>
    <t>New Zealand Journal of Agricultural Research</t>
  </si>
  <si>
    <t>Caatinga</t>
  </si>
  <si>
    <t> JOURNAL OF ARID ENVIRONMENTS</t>
  </si>
  <si>
    <t>SEMINA, Ciências Agrárias</t>
  </si>
  <si>
    <t>Journal of Agricultural Studies</t>
  </si>
  <si>
    <t>Communications in soil science and plant analysis</t>
  </si>
  <si>
    <t>Genetic Resources And Crop Evolution</t>
  </si>
  <si>
    <t>Acta Scientiarum-Agronomy</t>
  </si>
  <si>
    <t> Acta Horticulturae</t>
  </si>
  <si>
    <t>Research, society and development</t>
  </si>
  <si>
    <t>Water</t>
  </si>
  <si>
    <t>Ciência Animal Brasileira</t>
  </si>
  <si>
    <t>ARID LAND RESEARCH AND MANAGEMENT</t>
  </si>
  <si>
    <t>PHYSIOLOGY &amp; BEHAVIOR</t>
  </si>
  <si>
    <t xml:space="preserve">LIVESTOCK SCIENCE </t>
  </si>
  <si>
    <t>SPANISH JOURNAL OF AGRICULTURAL RESEARCH</t>
  </si>
  <si>
    <t>MOLECULAR BIOLOGY REPORTS</t>
  </si>
  <si>
    <t>PUBVET (LONDRINA)</t>
  </si>
  <si>
    <t>PATHOGENS</t>
  </si>
  <si>
    <t>MICROORGANISMS</t>
  </si>
  <si>
    <t>BIORESOURCES TECHNOLOGY REPORTS</t>
  </si>
  <si>
    <t>JOURNAL OF COMPARATIVE PATHOLOGY</t>
  </si>
  <si>
    <t>INTERNATIONAL JOURNAL OF ANTIMICROBIAL AGENTS</t>
  </si>
  <si>
    <t>DIAGNOSTIC MICROBIOLOGY AND INFECTIOUS DISEASE</t>
  </si>
  <si>
    <t>BRAZILIAN JOURNAL OF MICROBIOLOGY</t>
  </si>
  <si>
    <t>WATER RESEARCH</t>
  </si>
  <si>
    <t>CHILEAN JOURNAL OF AGRICULTURAL RESEARCH</t>
  </si>
  <si>
    <t>JOURNAL OF PSYCHIATRIC RESEARCH</t>
  </si>
  <si>
    <t>FRONTIERS IN TROPICAL DISEASES</t>
  </si>
  <si>
    <t>PLOS GLOBAL PUBLIC HEALTH</t>
  </si>
  <si>
    <t>THE LANCET MICROBE</t>
  </si>
  <si>
    <t>JOURNAL OF DAIRY RESEARCH</t>
  </si>
  <si>
    <t>INFECTION GENETICS AND EVOLUTION</t>
  </si>
  <si>
    <t>LETTERS IN APPLIED MICROBIOLOGY</t>
  </si>
  <si>
    <t>FRONTIERS IN MICROBIOLOGY</t>
  </si>
  <si>
    <t>FRONTIERS IN CELLULAR AND INFECTION MICROBIOLOGY</t>
  </si>
  <si>
    <t>AGRONOMY-BASEL</t>
  </si>
  <si>
    <t>ONE HEALTH</t>
  </si>
  <si>
    <t xml:space="preserve">VETERINARY WORLD </t>
  </si>
  <si>
    <t>INTERNATIONAL JOURNAL OF ENVIRONMENTAL RESEARCH AND PUBLIC HEALTH</t>
  </si>
  <si>
    <t>FRONTIERS IN ECOLOGY AND EVOLUTION</t>
  </si>
  <si>
    <t>COMPARATIVE IMMUNOLOGY MICROBIOLOGY AND INFECTIOUS DISEASES</t>
  </si>
  <si>
    <t>APPLIED ANIMAL BEHAVIOUR SCIENCE</t>
  </si>
  <si>
    <t>PLoS One</t>
  </si>
  <si>
    <t xml:space="preserve">ARQUIVO BRASILEIRO DE MEDICINA VETERINÁRIA E ZOOTECNIA </t>
  </si>
  <si>
    <t>Archives Animal Breeding</t>
  </si>
  <si>
    <t xml:space="preserve"> Chilean Journal of Agricultural Research</t>
  </si>
  <si>
    <t xml:space="preserve"> VETERINARNI MEDICINA</t>
  </si>
  <si>
    <t xml:space="preserve"> JOURNAL OF DAIRY SCIENCE</t>
  </si>
  <si>
    <t xml:space="preserve"> TROPICAL ANIMAL HEALTH AND PRODUCTION</t>
  </si>
  <si>
    <t xml:space="preserve"> Agronomy-Basel</t>
  </si>
  <si>
    <t xml:space="preserve"> JOURNAL OF AGRICULTURAL SCIENCE</t>
  </si>
  <si>
    <t xml:space="preserve"> ACTA SCIENTIARUM-AGRONOMY</t>
  </si>
  <si>
    <t xml:space="preserve"> NEW ZEALAND JOURNAL OF AGRICULTURAL RESEARCH</t>
  </si>
  <si>
    <t xml:space="preserve"> AGRICULTURE</t>
  </si>
  <si>
    <t>Agronomy-Basel</t>
  </si>
  <si>
    <t>FOOD SCIENCE &amp; NUTRITION</t>
  </si>
  <si>
    <t>JOURNAL OF INSECTS AS FOOD AND FEED</t>
  </si>
  <si>
    <t>Ruminants</t>
  </si>
  <si>
    <t xml:space="preserve"> Journal Of The Professional Association For Cactus Development</t>
  </si>
  <si>
    <t xml:space="preserve"> Scientific Reports</t>
  </si>
  <si>
    <t>Crops</t>
  </si>
  <si>
    <t xml:space="preserve"> Crop &amp; Pasture Science</t>
  </si>
  <si>
    <t xml:space="preserve"> Bioresource Technology Reports</t>
  </si>
  <si>
    <t>CONCILIUM (ENGLISH LANGUAGE EDITION)</t>
  </si>
  <si>
    <t>PEER REVIEW</t>
  </si>
  <si>
    <t>PLANTS</t>
  </si>
  <si>
    <t>Journal Of The Professional Association For Cactus Development</t>
  </si>
  <si>
    <t>Brazilian Journal of Animal and Environmental Research</t>
  </si>
  <si>
    <t>RUMINANTS</t>
  </si>
  <si>
    <t xml:space="preserve">SEMINA. CIÊNCIAS AGRÁRIAS </t>
  </si>
  <si>
    <t>GRASS</t>
  </si>
  <si>
    <t>REVISTA DE LA FACULTAD DE MEDICINA VETERINARIA Y ZOOTECNIA</t>
  </si>
  <si>
    <t>ENVIRONMENTAL PROCESSES</t>
  </si>
  <si>
    <t>ACTA SCIENTIARUM-AGRONOMY</t>
  </si>
  <si>
    <t>AGRONOMY JOURNAL</t>
  </si>
  <si>
    <t>IRRIGATION AND DRAINAGE</t>
  </si>
  <si>
    <t>Brazilian Journal of Veterinary Research and Animal Science</t>
  </si>
  <si>
    <t>BRAZILIAN JOURNAL VETERINARY RES. AND ANIMAL SCIENCE</t>
  </si>
  <si>
    <t>BRAGANTIA</t>
  </si>
  <si>
    <t>PLANT PHYSIOLOGY AND BIOCHEMISTRY</t>
  </si>
  <si>
    <t>ZYGOTE</t>
  </si>
  <si>
    <t>Revista Ciência Agronômica</t>
  </si>
  <si>
    <t>British Food Journal</t>
  </si>
  <si>
    <t>Animal Bioscience</t>
  </si>
  <si>
    <t>Journal of Arid Environments</t>
  </si>
  <si>
    <t>Ciência e Tecnologia de Alimentos (Online)</t>
  </si>
  <si>
    <t>Revista de la Facultad de Ciencias Agrarias</t>
  </si>
  <si>
    <t>Agriculture</t>
  </si>
  <si>
    <t>Frontiers in Veterinary Science</t>
  </si>
  <si>
    <t>Journal of Agricultural Science</t>
  </si>
  <si>
    <t>Food Science &amp; Nutrition</t>
  </si>
  <si>
    <t>Revista MVZ Cordoba</t>
  </si>
  <si>
    <t xml:space="preserve">GENOMICS </t>
  </si>
  <si>
    <t xml:space="preserve">THERIOGENOLOGY </t>
  </si>
  <si>
    <t xml:space="preserve"> ANIMALS </t>
  </si>
  <si>
    <t>Journal of Animal Physiology and Animal Nutrition (Berl)</t>
  </si>
  <si>
    <t xml:space="preserve">BRAZILIAN JOURNAL OF MICROBIOLOGY </t>
  </si>
  <si>
    <t xml:space="preserve"> SMALL RUMINANT RESEARCH</t>
  </si>
  <si>
    <t>VETERINARY WORLD</t>
  </si>
  <si>
    <t xml:space="preserve">ARQUIVO BRASILEIRO DE MEDICINA VETERINÁRIA E ZOOTECNIA (ONLINE) </t>
  </si>
  <si>
    <t xml:space="preserve"> LIVESTOCK SCIENCE</t>
  </si>
  <si>
    <t>ACTA HORTICULTURAE</t>
  </si>
  <si>
    <t>FOOD TECHNOLOGY AND BIOTECHNOLOGY</t>
  </si>
  <si>
    <t>JOURNAL OF AGRICULTURAL SCIENCE (ONLINE)</t>
  </si>
  <si>
    <t xml:space="preserve">REVISTA BRASILEIRA DE SAÚDE E PRODUÇÃO ANIMAL </t>
  </si>
  <si>
    <t>PESQUISA VETERINÁRIA BRASILEIRA (ONLINE)</t>
  </si>
  <si>
    <t>NAUNYN-SCHMIEDEBERG'S ARCHIVES OF PHARMACOLOGY</t>
  </si>
  <si>
    <t>ACTA ZOOLOGICA</t>
  </si>
  <si>
    <t>AQUACULTURE INTERNATIONAL</t>
  </si>
  <si>
    <t>SEMINA. CIÊNCIAS AGRÁRIAS</t>
  </si>
  <si>
    <t>PRINCIPIA (JOÃO PESSOA)</t>
  </si>
  <si>
    <t>CIÊNCIA E TECNOLOGIA DE ALIMENTOS</t>
  </si>
  <si>
    <t>ARQUIVO BRASILEIRO DE MEDICINA VETERINÁRIA E ZOOTECNIA</t>
  </si>
  <si>
    <t>INTERNATIONAL JOURNAL OF LIVESTOCK PRODUCTION</t>
  </si>
  <si>
    <t>CES MEDICINA VETERINARIA Y ZOOTECNIA</t>
  </si>
  <si>
    <t>FOOD SCIENCE AND TECHNOLOGY INTERNATIONAL</t>
  </si>
  <si>
    <t>Food Bioscience</t>
  </si>
  <si>
    <t> British Food Journal</t>
  </si>
  <si>
    <t>EUROPEAN JOURNAL OF LIPID SCIENCE AND TECHNOLOGY</t>
  </si>
  <si>
    <t>REVISTA BRASILEIRA DE CIENCIAS AGRARIAS</t>
  </si>
  <si>
    <t>RESEARCH &amp; REVIEWS: JOURNAL OF FOOD SCIENCE &amp; TECHNOLOGY</t>
  </si>
  <si>
    <t> CIÊNCIA RURAL</t>
  </si>
  <si>
    <t>VETERINÁRIA E ZOOTECNIA</t>
  </si>
  <si>
    <t>ANIMAL SCIENCES</t>
  </si>
  <si>
    <t>OBSERVATORIO DE LA ECONOMÍA LATINOAMERICANA</t>
  </si>
  <si>
    <t>ACTA VETERINARIA BRASILICA (UFERSA)</t>
  </si>
  <si>
    <t>VETERINÁRIA NOTÍCIAS</t>
  </si>
  <si>
    <t>Percentil</t>
  </si>
  <si>
    <t xml:space="preserve">não tem </t>
  </si>
  <si>
    <t>Não tem</t>
  </si>
  <si>
    <t xml:space="preserve">Não tem </t>
  </si>
  <si>
    <t>Caso tenha dúvidas sobre a classificação de algum periódico que não esteja na lista, entrar no Scopus https://www.scopus.com/sources.uri</t>
  </si>
  <si>
    <t>As divergencias de percentil é devido termos olhado tambem na Web of Science</t>
  </si>
  <si>
    <t>Usamos o percentil maior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</si>
</sst>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2"/>
      <name val="Arial"/>
      <family val="2"/>
    </font>
    <font>
      <sz val="2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1"/>
      <name val="Times New Roman"/>
      <family val="1"/>
    </font>
    <font>
      <sz val="18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666666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6" fillId="0" borderId="4" xfId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6" fillId="0" borderId="9" xfId="1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3" fillId="0" borderId="20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164" fontId="3" fillId="0" borderId="22" xfId="0" applyNumberFormat="1" applyFont="1" applyBorder="1" applyAlignment="1">
      <alignment horizontal="center" wrapText="1"/>
    </xf>
    <xf numFmtId="164" fontId="3" fillId="0" borderId="23" xfId="0" applyNumberFormat="1" applyFont="1" applyBorder="1" applyAlignment="1">
      <alignment horizontal="center" wrapText="1"/>
    </xf>
    <xf numFmtId="2" fontId="3" fillId="0" borderId="22" xfId="0" applyNumberFormat="1" applyFont="1" applyBorder="1" applyAlignment="1">
      <alignment horizontal="center" wrapText="1"/>
    </xf>
    <xf numFmtId="2" fontId="3" fillId="0" borderId="23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right" wrapText="1"/>
    </xf>
    <xf numFmtId="2" fontId="3" fillId="0" borderId="4" xfId="0" applyNumberFormat="1" applyFont="1" applyBorder="1" applyAlignment="1">
      <alignment horizontal="right"/>
    </xf>
    <xf numFmtId="1" fontId="2" fillId="0" borderId="9" xfId="0" applyNumberFormat="1" applyFont="1" applyBorder="1" applyAlignment="1">
      <alignment horizontal="center" vertical="center" wrapText="1"/>
    </xf>
    <xf numFmtId="2" fontId="3" fillId="0" borderId="8" xfId="0" applyNumberFormat="1" applyFont="1" applyBorder="1"/>
    <xf numFmtId="2" fontId="3" fillId="0" borderId="9" xfId="0" applyNumberFormat="1" applyFont="1" applyBorder="1" applyAlignment="1">
      <alignment horizontal="right"/>
    </xf>
    <xf numFmtId="2" fontId="3" fillId="0" borderId="10" xfId="0" applyNumberFormat="1" applyFont="1" applyBorder="1"/>
    <xf numFmtId="2" fontId="4" fillId="0" borderId="1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2" borderId="1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0" fillId="3" borderId="0" xfId="0" applyFill="1"/>
    <xf numFmtId="0" fontId="11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4" xfId="0" applyFont="1" applyBorder="1"/>
    <xf numFmtId="0" fontId="14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" fontId="23" fillId="4" borderId="0" xfId="0" applyNumberFormat="1" applyFont="1" applyFill="1" applyAlignment="1">
      <alignment wrapText="1"/>
    </xf>
    <xf numFmtId="0" fontId="16" fillId="0" borderId="0" xfId="0" applyFont="1" applyFill="1"/>
    <xf numFmtId="1" fontId="3" fillId="4" borderId="0" xfId="0" applyNumberFormat="1" applyFont="1" applyFill="1" applyAlignment="1">
      <alignment wrapText="1"/>
    </xf>
    <xf numFmtId="2" fontId="3" fillId="4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5" fillId="4" borderId="0" xfId="0" applyFont="1" applyFill="1"/>
    <xf numFmtId="0" fontId="4" fillId="0" borderId="1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/>
  </cellXfs>
  <cellStyles count="3">
    <cellStyle name="Hiperlink 2" xfId="2" xr:uid="{3EBD00D6-4BEB-4B78-80AE-0754A7E37FC4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622</xdr:row>
      <xdr:rowOff>0</xdr:rowOff>
    </xdr:from>
    <xdr:to>
      <xdr:col>0</xdr:col>
      <xdr:colOff>175260</xdr:colOff>
      <xdr:row>622</xdr:row>
      <xdr:rowOff>76200</xdr:rowOff>
    </xdr:to>
    <xdr:pic>
      <xdr:nvPicPr>
        <xdr:cNvPr id="2" name="16784596_1" descr="https://buscatextual.cnpq.br/buscatextual/images/curriculo/jcr.gif">
          <a:extLst>
            <a:ext uri="{FF2B5EF4-FFF2-40B4-BE49-F238E27FC236}">
              <a16:creationId xmlns:a16="http://schemas.microsoft.com/office/drawing/2014/main" id="{306B4426-F380-4A28-A5D7-1CC66167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6587250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623</xdr:row>
      <xdr:rowOff>0</xdr:rowOff>
    </xdr:from>
    <xdr:to>
      <xdr:col>0</xdr:col>
      <xdr:colOff>175260</xdr:colOff>
      <xdr:row>623</xdr:row>
      <xdr:rowOff>76200</xdr:rowOff>
    </xdr:to>
    <xdr:pic>
      <xdr:nvPicPr>
        <xdr:cNvPr id="3" name="10820132_2" descr="https://buscatextual.cnpq.br/buscatextual/images/curriculo/jcr.gif">
          <a:extLst>
            <a:ext uri="{FF2B5EF4-FFF2-40B4-BE49-F238E27FC236}">
              <a16:creationId xmlns:a16="http://schemas.microsoft.com/office/drawing/2014/main" id="{864C034D-6D23-4BD8-B2F7-AA5C81C20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6787275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624</xdr:row>
      <xdr:rowOff>0</xdr:rowOff>
    </xdr:from>
    <xdr:to>
      <xdr:col>0</xdr:col>
      <xdr:colOff>175260</xdr:colOff>
      <xdr:row>624</xdr:row>
      <xdr:rowOff>76200</xdr:rowOff>
    </xdr:to>
    <xdr:pic>
      <xdr:nvPicPr>
        <xdr:cNvPr id="4" name="22124292_3" descr="https://buscatextual.cnpq.br/buscatextual/images/curriculo/jcr.gif">
          <a:extLst>
            <a:ext uri="{FF2B5EF4-FFF2-40B4-BE49-F238E27FC236}">
              <a16:creationId xmlns:a16="http://schemas.microsoft.com/office/drawing/2014/main" id="{4F977BF8-4DA4-4155-9EA7-39A09EDCA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6987300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625</xdr:row>
      <xdr:rowOff>0</xdr:rowOff>
    </xdr:from>
    <xdr:to>
      <xdr:col>0</xdr:col>
      <xdr:colOff>175260</xdr:colOff>
      <xdr:row>625</xdr:row>
      <xdr:rowOff>76200</xdr:rowOff>
    </xdr:to>
    <xdr:pic>
      <xdr:nvPicPr>
        <xdr:cNvPr id="5" name="18711413_4" descr="https://buscatextual.cnpq.br/buscatextual/images/curriculo/jcr.gif">
          <a:extLst>
            <a:ext uri="{FF2B5EF4-FFF2-40B4-BE49-F238E27FC236}">
              <a16:creationId xmlns:a16="http://schemas.microsoft.com/office/drawing/2014/main" id="{3ECEAD97-6896-4611-BF12-7AAC5EB7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7187325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626</xdr:row>
      <xdr:rowOff>0</xdr:rowOff>
    </xdr:from>
    <xdr:to>
      <xdr:col>0</xdr:col>
      <xdr:colOff>175260</xdr:colOff>
      <xdr:row>626</xdr:row>
      <xdr:rowOff>76200</xdr:rowOff>
    </xdr:to>
    <xdr:pic>
      <xdr:nvPicPr>
        <xdr:cNvPr id="6" name="0007070X_5" descr="https://buscatextual.cnpq.br/buscatextual/images/curriculo/jcr.gif">
          <a:extLst>
            <a:ext uri="{FF2B5EF4-FFF2-40B4-BE49-F238E27FC236}">
              <a16:creationId xmlns:a16="http://schemas.microsoft.com/office/drawing/2014/main" id="{5A567A9F-559C-4A80-BC07-135A5023D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7387350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627</xdr:row>
      <xdr:rowOff>0</xdr:rowOff>
    </xdr:from>
    <xdr:to>
      <xdr:col>0</xdr:col>
      <xdr:colOff>175260</xdr:colOff>
      <xdr:row>627</xdr:row>
      <xdr:rowOff>76200</xdr:rowOff>
    </xdr:to>
    <xdr:pic>
      <xdr:nvPicPr>
        <xdr:cNvPr id="7" name="14387697_6" descr="https://buscatextual.cnpq.br/buscatextual/images/curriculo/jcr.gif">
          <a:extLst>
            <a:ext uri="{FF2B5EF4-FFF2-40B4-BE49-F238E27FC236}">
              <a16:creationId xmlns:a16="http://schemas.microsoft.com/office/drawing/2014/main" id="{750AB37F-B81D-493E-8D13-91A3F719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7587375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628</xdr:row>
      <xdr:rowOff>0</xdr:rowOff>
    </xdr:from>
    <xdr:to>
      <xdr:col>0</xdr:col>
      <xdr:colOff>175260</xdr:colOff>
      <xdr:row>628</xdr:row>
      <xdr:rowOff>76200</xdr:rowOff>
    </xdr:to>
    <xdr:pic>
      <xdr:nvPicPr>
        <xdr:cNvPr id="8" name="20762615_7" descr="https://buscatextual.cnpq.br/buscatextual/images/curriculo/jcr.gif">
          <a:extLst>
            <a:ext uri="{FF2B5EF4-FFF2-40B4-BE49-F238E27FC236}">
              <a16:creationId xmlns:a16="http://schemas.microsoft.com/office/drawing/2014/main" id="{3ACB40BE-0CCC-4682-BB0E-EBD33F12C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7787400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629</xdr:row>
      <xdr:rowOff>0</xdr:rowOff>
    </xdr:from>
    <xdr:to>
      <xdr:col>0</xdr:col>
      <xdr:colOff>175260</xdr:colOff>
      <xdr:row>629</xdr:row>
      <xdr:rowOff>76200</xdr:rowOff>
    </xdr:to>
    <xdr:pic>
      <xdr:nvPicPr>
        <xdr:cNvPr id="9" name="19810997_8" descr="https://buscatextual.cnpq.br/buscatextual/images/curriculo/jcr.gif">
          <a:extLst>
            <a:ext uri="{FF2B5EF4-FFF2-40B4-BE49-F238E27FC236}">
              <a16:creationId xmlns:a16="http://schemas.microsoft.com/office/drawing/2014/main" id="{AC833832-E63D-49DD-831A-D43556ABD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7987425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630</xdr:row>
      <xdr:rowOff>0</xdr:rowOff>
    </xdr:from>
    <xdr:to>
      <xdr:col>0</xdr:col>
      <xdr:colOff>175260</xdr:colOff>
      <xdr:row>630</xdr:row>
      <xdr:rowOff>76200</xdr:rowOff>
    </xdr:to>
    <xdr:pic>
      <xdr:nvPicPr>
        <xdr:cNvPr id="10" name="00013765_9" descr="https://buscatextual.cnpq.br/buscatextual/images/curriculo/jcr.gif">
          <a:extLst>
            <a:ext uri="{FF2B5EF4-FFF2-40B4-BE49-F238E27FC236}">
              <a16:creationId xmlns:a16="http://schemas.microsoft.com/office/drawing/2014/main" id="{79F7342F-398F-45B5-A830-B9382662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8187450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630</xdr:row>
      <xdr:rowOff>167640</xdr:rowOff>
    </xdr:from>
    <xdr:to>
      <xdr:col>0</xdr:col>
      <xdr:colOff>182880</xdr:colOff>
      <xdr:row>631</xdr:row>
      <xdr:rowOff>65406</xdr:rowOff>
    </xdr:to>
    <xdr:pic>
      <xdr:nvPicPr>
        <xdr:cNvPr id="11" name="1678457X_10" descr="https://buscatextual.cnpq.br/buscatextual/images/curriculo/jcr.gif">
          <a:extLst>
            <a:ext uri="{FF2B5EF4-FFF2-40B4-BE49-F238E27FC236}">
              <a16:creationId xmlns:a16="http://schemas.microsoft.com/office/drawing/2014/main" id="{E270FEB1-595A-4550-B523-DCE882D5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5245" y="128355090"/>
          <a:ext cx="175260" cy="88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632</xdr:row>
      <xdr:rowOff>0</xdr:rowOff>
    </xdr:from>
    <xdr:to>
      <xdr:col>0</xdr:col>
      <xdr:colOff>175260</xdr:colOff>
      <xdr:row>632</xdr:row>
      <xdr:rowOff>76200</xdr:rowOff>
    </xdr:to>
    <xdr:pic>
      <xdr:nvPicPr>
        <xdr:cNvPr id="12" name="1678457X_11" descr="https://buscatextual.cnpq.br/buscatextual/images/curriculo/jcr.gif">
          <a:extLst>
            <a:ext uri="{FF2B5EF4-FFF2-40B4-BE49-F238E27FC236}">
              <a16:creationId xmlns:a16="http://schemas.microsoft.com/office/drawing/2014/main" id="{E1EB053E-7F54-4F7C-B9DA-F2D8FC0B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8587500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633</xdr:row>
      <xdr:rowOff>0</xdr:rowOff>
    </xdr:from>
    <xdr:to>
      <xdr:col>0</xdr:col>
      <xdr:colOff>175260</xdr:colOff>
      <xdr:row>633</xdr:row>
      <xdr:rowOff>76200</xdr:rowOff>
    </xdr:to>
    <xdr:pic>
      <xdr:nvPicPr>
        <xdr:cNvPr id="13" name="16790359_12" descr="https://buscatextual.cnpq.br/buscatextual/images/curriculo/jcr.gif">
          <a:extLst>
            <a:ext uri="{FF2B5EF4-FFF2-40B4-BE49-F238E27FC236}">
              <a16:creationId xmlns:a16="http://schemas.microsoft.com/office/drawing/2014/main" id="{C0CBED40-E785-44BB-8264-B46D1C1A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8787525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635</xdr:row>
      <xdr:rowOff>0</xdr:rowOff>
    </xdr:from>
    <xdr:to>
      <xdr:col>0</xdr:col>
      <xdr:colOff>175260</xdr:colOff>
      <xdr:row>635</xdr:row>
      <xdr:rowOff>76200</xdr:rowOff>
    </xdr:to>
    <xdr:pic>
      <xdr:nvPicPr>
        <xdr:cNvPr id="14" name="18711413_14" descr="https://buscatextual.cnpq.br/buscatextual/images/curriculo/jcr.gif">
          <a:extLst>
            <a:ext uri="{FF2B5EF4-FFF2-40B4-BE49-F238E27FC236}">
              <a16:creationId xmlns:a16="http://schemas.microsoft.com/office/drawing/2014/main" id="{5EE263C9-2A85-4E4C-B30D-7AF378BFE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9187575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636</xdr:row>
      <xdr:rowOff>0</xdr:rowOff>
    </xdr:from>
    <xdr:to>
      <xdr:col>0</xdr:col>
      <xdr:colOff>175260</xdr:colOff>
      <xdr:row>636</xdr:row>
      <xdr:rowOff>76200</xdr:rowOff>
    </xdr:to>
    <xdr:pic>
      <xdr:nvPicPr>
        <xdr:cNvPr id="15" name="15163598_15" descr="https://buscatextual.cnpq.br/buscatextual/images/curriculo/jcr.gif">
          <a:extLst>
            <a:ext uri="{FF2B5EF4-FFF2-40B4-BE49-F238E27FC236}">
              <a16:creationId xmlns:a16="http://schemas.microsoft.com/office/drawing/2014/main" id="{2150CB98-2023-4011-9B9A-F38AF2025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9387600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637</xdr:row>
      <xdr:rowOff>0</xdr:rowOff>
    </xdr:from>
    <xdr:to>
      <xdr:col>0</xdr:col>
      <xdr:colOff>175260</xdr:colOff>
      <xdr:row>637</xdr:row>
      <xdr:rowOff>76200</xdr:rowOff>
    </xdr:to>
    <xdr:pic>
      <xdr:nvPicPr>
        <xdr:cNvPr id="16" name="16784596_16" descr="https://buscatextual.cnpq.br/buscatextual/images/curriculo/jcr.gif">
          <a:extLst>
            <a:ext uri="{FF2B5EF4-FFF2-40B4-BE49-F238E27FC236}">
              <a16:creationId xmlns:a16="http://schemas.microsoft.com/office/drawing/2014/main" id="{9527C9D1-C586-4AA2-B1E1-9BAFDF45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9587625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638</xdr:row>
      <xdr:rowOff>0</xdr:rowOff>
    </xdr:from>
    <xdr:to>
      <xdr:col>0</xdr:col>
      <xdr:colOff>175260</xdr:colOff>
      <xdr:row>638</xdr:row>
      <xdr:rowOff>76200</xdr:rowOff>
    </xdr:to>
    <xdr:pic>
      <xdr:nvPicPr>
        <xdr:cNvPr id="17" name="27650189_17" descr="https://buscatextual.cnpq.br/buscatextual/images/curriculo/jcr.gif">
          <a:extLst>
            <a:ext uri="{FF2B5EF4-FFF2-40B4-BE49-F238E27FC236}">
              <a16:creationId xmlns:a16="http://schemas.microsoft.com/office/drawing/2014/main" id="{47BC36B2-6788-4560-ABDC-A108C2EB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29787650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641</xdr:row>
      <xdr:rowOff>0</xdr:rowOff>
    </xdr:from>
    <xdr:to>
      <xdr:col>0</xdr:col>
      <xdr:colOff>175260</xdr:colOff>
      <xdr:row>641</xdr:row>
      <xdr:rowOff>76200</xdr:rowOff>
    </xdr:to>
    <xdr:pic>
      <xdr:nvPicPr>
        <xdr:cNvPr id="18" name="01479571_20" descr="https://buscatextual.cnpq.br/buscatextual/images/curriculo/jcr.gif">
          <a:extLst>
            <a:ext uri="{FF2B5EF4-FFF2-40B4-BE49-F238E27FC236}">
              <a16:creationId xmlns:a16="http://schemas.microsoft.com/office/drawing/2014/main" id="{2ED3FE44-8716-4298-ADAA-E12DF38F6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30387725"/>
          <a:ext cx="1752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K29"/>
  <sheetViews>
    <sheetView workbookViewId="0">
      <selection activeCell="B3" sqref="B3:U3"/>
    </sheetView>
  </sheetViews>
  <sheetFormatPr defaultColWidth="8.85546875" defaultRowHeight="15" x14ac:dyDescent="0.25"/>
  <cols>
    <col min="1" max="1" width="15.42578125" style="4" customWidth="1"/>
    <col min="2" max="2" width="4.7109375" style="4" customWidth="1"/>
    <col min="3" max="4" width="5" style="4" customWidth="1"/>
    <col min="5" max="5" width="4.7109375" style="4" customWidth="1"/>
    <col min="6" max="6" width="4.42578125" style="4" customWidth="1"/>
    <col min="7" max="7" width="4.28515625" style="4" customWidth="1"/>
    <col min="8" max="8" width="4.85546875" style="4" customWidth="1"/>
    <col min="9" max="9" width="4.28515625" style="4" customWidth="1"/>
    <col min="10" max="17" width="7.85546875" style="4" customWidth="1"/>
    <col min="18" max="18" width="6.7109375" style="4" customWidth="1"/>
    <col min="19" max="19" width="7" style="4" customWidth="1"/>
    <col min="20" max="20" width="7.42578125" style="4" customWidth="1"/>
    <col min="21" max="21" width="13.85546875" style="4" customWidth="1"/>
    <col min="22" max="22" width="6.42578125" style="4" customWidth="1"/>
    <col min="23" max="30" width="4.7109375" style="4" customWidth="1"/>
    <col min="31" max="38" width="7.42578125" style="4" customWidth="1"/>
    <col min="39" max="41" width="8.85546875" style="4"/>
    <col min="42" max="42" width="13.28515625" style="4" customWidth="1"/>
    <col min="43" max="43" width="8.85546875" style="4"/>
    <col min="44" max="51" width="5.85546875" style="4" customWidth="1"/>
    <col min="52" max="62" width="8.85546875" style="4"/>
    <col min="63" max="63" width="12.42578125" style="4" customWidth="1"/>
    <col min="64" max="64" width="8.85546875" style="4"/>
    <col min="65" max="72" width="5.85546875" style="4" customWidth="1"/>
    <col min="73" max="83" width="9.42578125" style="4" customWidth="1"/>
    <col min="84" max="84" width="13.140625" style="4" customWidth="1"/>
    <col min="85" max="85" width="8.85546875" style="4"/>
    <col min="86" max="86" width="9.85546875" style="4" customWidth="1"/>
    <col min="87" max="87" width="10.28515625" style="4" customWidth="1"/>
    <col min="88" max="88" width="11.7109375" style="4" customWidth="1"/>
    <col min="89" max="89" width="14.28515625" style="4" customWidth="1"/>
    <col min="90" max="16384" width="8.85546875" style="4"/>
  </cols>
  <sheetData>
    <row r="2" spans="1:89" ht="15.75" thickBot="1" x14ac:dyDescent="0.3"/>
    <row r="3" spans="1:89" ht="59.1" customHeight="1" thickBot="1" x14ac:dyDescent="0.3">
      <c r="A3" s="1"/>
      <c r="B3" s="82">
        <v>2021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  <c r="V3" s="92"/>
      <c r="W3" s="82">
        <v>2022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4"/>
      <c r="AQ3" s="92"/>
      <c r="AR3" s="82">
        <v>2023</v>
      </c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4"/>
      <c r="BL3" s="92"/>
      <c r="BM3" s="82">
        <v>2024</v>
      </c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5"/>
      <c r="CG3" s="89"/>
      <c r="CH3" s="79" t="s">
        <v>93</v>
      </c>
      <c r="CI3" s="80"/>
      <c r="CJ3" s="80"/>
      <c r="CK3" s="81"/>
    </row>
    <row r="4" spans="1:89" ht="36" customHeight="1" thickBot="1" x14ac:dyDescent="0.3">
      <c r="A4" s="1" t="s">
        <v>75</v>
      </c>
      <c r="B4" s="63" t="s">
        <v>0</v>
      </c>
      <c r="C4" s="64" t="s">
        <v>1</v>
      </c>
      <c r="D4" s="64" t="s">
        <v>2</v>
      </c>
      <c r="E4" s="64" t="s">
        <v>3</v>
      </c>
      <c r="F4" s="64" t="s">
        <v>4</v>
      </c>
      <c r="G4" s="64" t="s">
        <v>5</v>
      </c>
      <c r="H4" s="64" t="s">
        <v>6</v>
      </c>
      <c r="I4" s="64" t="s">
        <v>7</v>
      </c>
      <c r="J4" s="19" t="s">
        <v>60</v>
      </c>
      <c r="K4" s="29" t="s">
        <v>59</v>
      </c>
      <c r="L4" s="29" t="s">
        <v>61</v>
      </c>
      <c r="M4" s="29" t="s">
        <v>62</v>
      </c>
      <c r="N4" s="29" t="s">
        <v>63</v>
      </c>
      <c r="O4" s="29" t="s">
        <v>64</v>
      </c>
      <c r="P4" s="29" t="s">
        <v>65</v>
      </c>
      <c r="Q4" s="29" t="s">
        <v>66</v>
      </c>
      <c r="R4" s="19" t="s">
        <v>67</v>
      </c>
      <c r="S4" s="30" t="s">
        <v>68</v>
      </c>
      <c r="T4" s="30" t="s">
        <v>69</v>
      </c>
      <c r="U4" s="31" t="s">
        <v>70</v>
      </c>
      <c r="V4" s="90"/>
      <c r="W4" s="63" t="s">
        <v>0</v>
      </c>
      <c r="X4" s="64" t="s">
        <v>1</v>
      </c>
      <c r="Y4" s="64" t="s">
        <v>2</v>
      </c>
      <c r="Z4" s="64" t="s">
        <v>3</v>
      </c>
      <c r="AA4" s="64" t="s">
        <v>4</v>
      </c>
      <c r="AB4" s="64" t="s">
        <v>5</v>
      </c>
      <c r="AC4" s="64" t="s">
        <v>6</v>
      </c>
      <c r="AD4" s="64" t="s">
        <v>7</v>
      </c>
      <c r="AE4" s="19" t="s">
        <v>60</v>
      </c>
      <c r="AF4" s="29" t="s">
        <v>59</v>
      </c>
      <c r="AG4" s="29" t="s">
        <v>61</v>
      </c>
      <c r="AH4" s="29" t="s">
        <v>62</v>
      </c>
      <c r="AI4" s="29" t="s">
        <v>63</v>
      </c>
      <c r="AJ4" s="29" t="s">
        <v>64</v>
      </c>
      <c r="AK4" s="29" t="s">
        <v>65</v>
      </c>
      <c r="AL4" s="29" t="s">
        <v>66</v>
      </c>
      <c r="AM4" s="19" t="s">
        <v>67</v>
      </c>
      <c r="AN4" s="30" t="s">
        <v>68</v>
      </c>
      <c r="AO4" s="30" t="s">
        <v>69</v>
      </c>
      <c r="AP4" s="31" t="s">
        <v>70</v>
      </c>
      <c r="AQ4" s="90"/>
      <c r="AR4" s="63" t="s">
        <v>0</v>
      </c>
      <c r="AS4" s="64" t="s">
        <v>1</v>
      </c>
      <c r="AT4" s="64" t="s">
        <v>2</v>
      </c>
      <c r="AU4" s="64" t="s">
        <v>3</v>
      </c>
      <c r="AV4" s="64" t="s">
        <v>4</v>
      </c>
      <c r="AW4" s="64" t="s">
        <v>5</v>
      </c>
      <c r="AX4" s="64" t="s">
        <v>6</v>
      </c>
      <c r="AY4" s="64" t="s">
        <v>7</v>
      </c>
      <c r="AZ4" s="19" t="s">
        <v>60</v>
      </c>
      <c r="BA4" s="29" t="s">
        <v>59</v>
      </c>
      <c r="BB4" s="29" t="s">
        <v>61</v>
      </c>
      <c r="BC4" s="29" t="s">
        <v>62</v>
      </c>
      <c r="BD4" s="29" t="s">
        <v>63</v>
      </c>
      <c r="BE4" s="29" t="s">
        <v>64</v>
      </c>
      <c r="BF4" s="29" t="s">
        <v>65</v>
      </c>
      <c r="BG4" s="29" t="s">
        <v>66</v>
      </c>
      <c r="BH4" s="19" t="s">
        <v>67</v>
      </c>
      <c r="BI4" s="30" t="s">
        <v>68</v>
      </c>
      <c r="BJ4" s="30" t="s">
        <v>69</v>
      </c>
      <c r="BK4" s="31" t="s">
        <v>70</v>
      </c>
      <c r="BL4" s="90"/>
      <c r="BM4" s="68" t="s">
        <v>0</v>
      </c>
      <c r="BN4" s="69" t="s">
        <v>1</v>
      </c>
      <c r="BO4" s="69" t="s">
        <v>2</v>
      </c>
      <c r="BP4" s="69" t="s">
        <v>3</v>
      </c>
      <c r="BQ4" s="69" t="s">
        <v>4</v>
      </c>
      <c r="BR4" s="69" t="s">
        <v>5</v>
      </c>
      <c r="BS4" s="69" t="s">
        <v>6</v>
      </c>
      <c r="BT4" s="69" t="s">
        <v>7</v>
      </c>
      <c r="BU4" s="19" t="s">
        <v>60</v>
      </c>
      <c r="BV4" s="34" t="s">
        <v>59</v>
      </c>
      <c r="BW4" s="34" t="s">
        <v>61</v>
      </c>
      <c r="BX4" s="34" t="s">
        <v>62</v>
      </c>
      <c r="BY4" s="34" t="s">
        <v>63</v>
      </c>
      <c r="BZ4" s="34" t="s">
        <v>64</v>
      </c>
      <c r="CA4" s="34" t="s">
        <v>65</v>
      </c>
      <c r="CB4" s="34" t="s">
        <v>66</v>
      </c>
      <c r="CC4" s="19" t="s">
        <v>67</v>
      </c>
      <c r="CD4" s="35" t="s">
        <v>68</v>
      </c>
      <c r="CE4" s="35" t="s">
        <v>69</v>
      </c>
      <c r="CF4" s="36" t="s">
        <v>70</v>
      </c>
      <c r="CG4" s="88"/>
      <c r="CH4" s="52" t="s">
        <v>71</v>
      </c>
      <c r="CI4" s="53" t="s">
        <v>72</v>
      </c>
      <c r="CJ4" s="53" t="s">
        <v>73</v>
      </c>
      <c r="CK4" s="56" t="s">
        <v>74</v>
      </c>
    </row>
    <row r="5" spans="1:89" x14ac:dyDescent="0.25">
      <c r="A5" s="94"/>
      <c r="B5" s="65">
        <v>0</v>
      </c>
      <c r="C5" s="66">
        <v>0</v>
      </c>
      <c r="D5" s="66">
        <v>0</v>
      </c>
      <c r="E5" s="66">
        <v>0</v>
      </c>
      <c r="F5" s="66">
        <v>0</v>
      </c>
      <c r="G5" s="66">
        <v>0</v>
      </c>
      <c r="H5" s="66">
        <v>0</v>
      </c>
      <c r="I5" s="67">
        <v>0</v>
      </c>
      <c r="J5" s="19">
        <f t="shared" ref="J5:J23" si="0">B5*1</f>
        <v>0</v>
      </c>
      <c r="K5" s="7">
        <f t="shared" ref="K5:K16" si="1">C5*0.85</f>
        <v>0</v>
      </c>
      <c r="L5" s="7">
        <f t="shared" ref="L5:L16" si="2">D5*0.7</f>
        <v>0</v>
      </c>
      <c r="M5" s="7">
        <f t="shared" ref="M5:M23" si="3">E5*0.55</f>
        <v>0</v>
      </c>
      <c r="N5" s="7">
        <f t="shared" ref="N5:N23" si="4">F5*0.4</f>
        <v>0</v>
      </c>
      <c r="O5" s="7">
        <f t="shared" ref="O5:O23" si="5">G5*0.3</f>
        <v>0</v>
      </c>
      <c r="P5" s="7">
        <f t="shared" ref="P5:P23" si="6">H5*0.2</f>
        <v>0</v>
      </c>
      <c r="Q5" s="20">
        <f t="shared" ref="Q5:Q23" si="7">I5*0.1</f>
        <v>0</v>
      </c>
      <c r="R5" s="24">
        <f t="shared" ref="R5:R22" si="8">SUM(J5:Q5)</f>
        <v>0</v>
      </c>
      <c r="S5" s="8">
        <f>(J5)</f>
        <v>0</v>
      </c>
      <c r="T5" s="8">
        <f>J5+K5</f>
        <v>0</v>
      </c>
      <c r="U5" s="25">
        <f>J5+K5+L5+M5</f>
        <v>0</v>
      </c>
      <c r="V5" s="91"/>
      <c r="W5" s="65">
        <v>0</v>
      </c>
      <c r="X5" s="66">
        <v>0</v>
      </c>
      <c r="Y5" s="66">
        <v>0</v>
      </c>
      <c r="Z5" s="66">
        <v>0</v>
      </c>
      <c r="AA5" s="66">
        <v>0</v>
      </c>
      <c r="AB5" s="66">
        <v>0</v>
      </c>
      <c r="AC5" s="66">
        <v>0</v>
      </c>
      <c r="AD5" s="67">
        <v>0</v>
      </c>
      <c r="AE5" s="19">
        <f t="shared" ref="AE5:AE23" si="9">W5*1</f>
        <v>0</v>
      </c>
      <c r="AF5" s="7">
        <f t="shared" ref="AF5:AF16" si="10">X5*0.85</f>
        <v>0</v>
      </c>
      <c r="AG5" s="7">
        <f t="shared" ref="AG5:AG16" si="11">Y5*0.7</f>
        <v>0</v>
      </c>
      <c r="AH5" s="7">
        <f t="shared" ref="AH5:AH23" si="12">Z5*0.55</f>
        <v>0</v>
      </c>
      <c r="AI5" s="7">
        <f t="shared" ref="AI5:AI23" si="13">AA5*0.4</f>
        <v>0</v>
      </c>
      <c r="AJ5" s="7">
        <f t="shared" ref="AJ5:AJ23" si="14">AB5*0.3</f>
        <v>0</v>
      </c>
      <c r="AK5" s="7">
        <f t="shared" ref="AK5:AK23" si="15">AC5*0.2</f>
        <v>0</v>
      </c>
      <c r="AL5" s="20">
        <f t="shared" ref="AL5:AL23" si="16">AD5*0.1</f>
        <v>0</v>
      </c>
      <c r="AM5" s="24">
        <f t="shared" ref="AM5:AM16" si="17">SUM(AE5:AL5)</f>
        <v>0</v>
      </c>
      <c r="AN5" s="8">
        <f>(AE5)</f>
        <v>0</v>
      </c>
      <c r="AO5" s="8">
        <f>AE5+AF5</f>
        <v>0</v>
      </c>
      <c r="AP5" s="25">
        <f>AE5+AF5+AG5+AH5</f>
        <v>0</v>
      </c>
      <c r="AQ5" s="91"/>
      <c r="AR5" s="65">
        <v>0</v>
      </c>
      <c r="AS5" s="66">
        <v>0</v>
      </c>
      <c r="AT5" s="66">
        <v>0</v>
      </c>
      <c r="AU5" s="66">
        <v>0</v>
      </c>
      <c r="AV5" s="66">
        <v>0</v>
      </c>
      <c r="AW5" s="66">
        <v>0</v>
      </c>
      <c r="AX5" s="66">
        <v>0</v>
      </c>
      <c r="AY5" s="67">
        <v>0</v>
      </c>
      <c r="AZ5" s="19">
        <f t="shared" ref="AZ5:AZ23" si="18">AR5*1</f>
        <v>0</v>
      </c>
      <c r="BA5" s="7">
        <f t="shared" ref="BA5:BA16" si="19">AS5*0.85</f>
        <v>0</v>
      </c>
      <c r="BB5" s="7">
        <f t="shared" ref="BB5:BB16" si="20">AT5*0.7</f>
        <v>0</v>
      </c>
      <c r="BC5" s="7">
        <f t="shared" ref="BC5:BC23" si="21">AU5*0.55</f>
        <v>0</v>
      </c>
      <c r="BD5" s="7">
        <f t="shared" ref="BD5:BD23" si="22">AV5*0.4</f>
        <v>0</v>
      </c>
      <c r="BE5" s="7">
        <f t="shared" ref="BE5:BE23" si="23">AW5*0.3</f>
        <v>0</v>
      </c>
      <c r="BF5" s="7">
        <f t="shared" ref="BF5:BF23" si="24">AX5*0.2</f>
        <v>0</v>
      </c>
      <c r="BG5" s="20">
        <f t="shared" ref="BG5:BG23" si="25">AY5*0.1</f>
        <v>0</v>
      </c>
      <c r="BH5" s="24">
        <f t="shared" ref="BH5:BH16" si="26">SUM(AZ5:BG5)</f>
        <v>0</v>
      </c>
      <c r="BI5" s="8">
        <f>(AZ5)</f>
        <v>0</v>
      </c>
      <c r="BJ5" s="8">
        <f>AZ5+BA5</f>
        <v>0</v>
      </c>
      <c r="BK5" s="25">
        <f>AZ5+BA5+BB5+BC5</f>
        <v>0</v>
      </c>
      <c r="BL5" s="91"/>
      <c r="BM5" s="68">
        <v>0</v>
      </c>
      <c r="BN5" s="69">
        <v>0</v>
      </c>
      <c r="BO5" s="69">
        <v>0</v>
      </c>
      <c r="BP5" s="69">
        <v>0</v>
      </c>
      <c r="BQ5" s="69">
        <v>0</v>
      </c>
      <c r="BR5" s="69">
        <v>0</v>
      </c>
      <c r="BS5" s="69">
        <v>0</v>
      </c>
      <c r="BT5" s="70">
        <v>0</v>
      </c>
      <c r="BU5" s="34">
        <v>0</v>
      </c>
      <c r="BV5" s="34">
        <v>0</v>
      </c>
      <c r="BW5" s="34">
        <v>0</v>
      </c>
      <c r="BX5" s="34">
        <v>0</v>
      </c>
      <c r="BY5" s="34">
        <v>0</v>
      </c>
      <c r="BZ5" s="34">
        <v>0</v>
      </c>
      <c r="CA5" s="34">
        <v>0</v>
      </c>
      <c r="CB5" s="38">
        <v>0</v>
      </c>
      <c r="CC5" s="39">
        <v>0</v>
      </c>
      <c r="CD5" s="39">
        <v>0</v>
      </c>
      <c r="CE5" s="39">
        <v>0</v>
      </c>
      <c r="CF5" s="40">
        <v>0</v>
      </c>
      <c r="CG5" s="88"/>
      <c r="CH5" s="57">
        <f t="shared" ref="CH5:CH21" si="27">(R5+AM5+BH5+CC5)/4</f>
        <v>0</v>
      </c>
      <c r="CI5" s="54">
        <f t="shared" ref="CI5:CI21" si="28">(S5+AN5+BI5+CD5)/4</f>
        <v>0</v>
      </c>
      <c r="CJ5" s="55">
        <f t="shared" ref="CJ5:CJ21" si="29">(T5+AO5+BJ5+CE5)/4</f>
        <v>0</v>
      </c>
      <c r="CK5" s="58">
        <f t="shared" ref="CK5:CK21" si="30">(U5+AP5+BK5+CF5)/4</f>
        <v>0</v>
      </c>
    </row>
    <row r="6" spans="1:89" x14ac:dyDescent="0.25">
      <c r="A6" s="2"/>
      <c r="B6" s="12">
        <v>3</v>
      </c>
      <c r="C6" s="9">
        <v>0</v>
      </c>
      <c r="D6" s="9">
        <v>0</v>
      </c>
      <c r="E6" s="9">
        <v>3</v>
      </c>
      <c r="F6" s="9">
        <v>0</v>
      </c>
      <c r="G6" s="9">
        <v>0</v>
      </c>
      <c r="H6" s="9">
        <v>0</v>
      </c>
      <c r="I6" s="13">
        <v>0</v>
      </c>
      <c r="J6" s="19">
        <f t="shared" si="0"/>
        <v>3</v>
      </c>
      <c r="K6" s="7">
        <f t="shared" si="1"/>
        <v>0</v>
      </c>
      <c r="L6" s="7">
        <f t="shared" si="2"/>
        <v>0</v>
      </c>
      <c r="M6" s="7">
        <f t="shared" si="3"/>
        <v>1.6500000000000001</v>
      </c>
      <c r="N6" s="7">
        <f t="shared" si="4"/>
        <v>0</v>
      </c>
      <c r="O6" s="7">
        <f t="shared" si="5"/>
        <v>0</v>
      </c>
      <c r="P6" s="7">
        <f t="shared" si="6"/>
        <v>0</v>
      </c>
      <c r="Q6" s="20">
        <f t="shared" si="7"/>
        <v>0</v>
      </c>
      <c r="R6" s="24">
        <f t="shared" si="8"/>
        <v>4.6500000000000004</v>
      </c>
      <c r="S6" s="8">
        <f t="shared" ref="S6:S23" si="31">(J6)</f>
        <v>3</v>
      </c>
      <c r="T6" s="8">
        <f t="shared" ref="T6:T23" si="32">J6+K6</f>
        <v>3</v>
      </c>
      <c r="U6" s="25">
        <f t="shared" ref="U6:U22" si="33">J6+K6+L6+M6</f>
        <v>4.6500000000000004</v>
      </c>
      <c r="V6" s="91"/>
      <c r="W6" s="12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13">
        <v>0</v>
      </c>
      <c r="AE6" s="19">
        <f t="shared" si="9"/>
        <v>0</v>
      </c>
      <c r="AF6" s="7">
        <f t="shared" si="10"/>
        <v>0</v>
      </c>
      <c r="AG6" s="7">
        <f t="shared" si="11"/>
        <v>0</v>
      </c>
      <c r="AH6" s="7">
        <f t="shared" si="12"/>
        <v>0</v>
      </c>
      <c r="AI6" s="7">
        <f t="shared" si="13"/>
        <v>0</v>
      </c>
      <c r="AJ6" s="7">
        <f t="shared" si="14"/>
        <v>0</v>
      </c>
      <c r="AK6" s="7">
        <f t="shared" si="15"/>
        <v>0</v>
      </c>
      <c r="AL6" s="20">
        <f t="shared" si="16"/>
        <v>0</v>
      </c>
      <c r="AM6" s="24">
        <f t="shared" si="17"/>
        <v>0</v>
      </c>
      <c r="AN6" s="8">
        <f t="shared" ref="AN6:AN23" si="34">(AE6)</f>
        <v>0</v>
      </c>
      <c r="AO6" s="8">
        <f t="shared" ref="AO6:AO23" si="35">AE6+AF6</f>
        <v>0</v>
      </c>
      <c r="AP6" s="25">
        <f t="shared" ref="AP6:AP16" si="36">AE6+AF6+AG6+AH6</f>
        <v>0</v>
      </c>
      <c r="AQ6" s="91"/>
      <c r="AR6" s="12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13">
        <v>0</v>
      </c>
      <c r="AZ6" s="19">
        <f t="shared" si="18"/>
        <v>0</v>
      </c>
      <c r="BA6" s="7">
        <f t="shared" si="19"/>
        <v>0</v>
      </c>
      <c r="BB6" s="7">
        <f t="shared" si="20"/>
        <v>0</v>
      </c>
      <c r="BC6" s="7">
        <f t="shared" si="21"/>
        <v>0</v>
      </c>
      <c r="BD6" s="7">
        <f t="shared" si="22"/>
        <v>0</v>
      </c>
      <c r="BE6" s="7">
        <f t="shared" si="23"/>
        <v>0</v>
      </c>
      <c r="BF6" s="7">
        <f t="shared" si="24"/>
        <v>0</v>
      </c>
      <c r="BG6" s="20">
        <f t="shared" si="25"/>
        <v>0</v>
      </c>
      <c r="BH6" s="24">
        <f t="shared" si="26"/>
        <v>0</v>
      </c>
      <c r="BI6" s="8">
        <f t="shared" ref="BI6:BI23" si="37">(AZ6)</f>
        <v>0</v>
      </c>
      <c r="BJ6" s="8">
        <f t="shared" ref="BJ6:BJ23" si="38">AZ6+BA6</f>
        <v>0</v>
      </c>
      <c r="BK6" s="25">
        <f t="shared" ref="BK6:BK16" si="39">AZ6+BA6+BB6+BC6</f>
        <v>0</v>
      </c>
      <c r="BL6" s="91"/>
      <c r="BM6" s="32">
        <v>0</v>
      </c>
      <c r="BN6" s="33">
        <v>0</v>
      </c>
      <c r="BO6" s="33">
        <v>0</v>
      </c>
      <c r="BP6" s="33">
        <v>0</v>
      </c>
      <c r="BQ6" s="33">
        <v>0</v>
      </c>
      <c r="BR6" s="33">
        <v>0</v>
      </c>
      <c r="BS6" s="33">
        <v>0</v>
      </c>
      <c r="BT6" s="37">
        <v>0</v>
      </c>
      <c r="BU6" s="34">
        <v>0</v>
      </c>
      <c r="BV6" s="34">
        <v>0</v>
      </c>
      <c r="BW6" s="34">
        <v>0</v>
      </c>
      <c r="BX6" s="34">
        <v>0</v>
      </c>
      <c r="BY6" s="34">
        <v>0</v>
      </c>
      <c r="BZ6" s="34">
        <v>0</v>
      </c>
      <c r="CA6" s="34">
        <v>0</v>
      </c>
      <c r="CB6" s="38">
        <v>0</v>
      </c>
      <c r="CC6" s="39">
        <v>0</v>
      </c>
      <c r="CD6" s="39">
        <v>0</v>
      </c>
      <c r="CE6" s="39">
        <v>0</v>
      </c>
      <c r="CF6" s="40">
        <v>0</v>
      </c>
      <c r="CG6" s="88"/>
      <c r="CH6" s="57">
        <f t="shared" si="27"/>
        <v>1.1625000000000001</v>
      </c>
      <c r="CI6" s="54">
        <f t="shared" si="28"/>
        <v>0.75</v>
      </c>
      <c r="CJ6" s="55">
        <f t="shared" si="29"/>
        <v>0.75</v>
      </c>
      <c r="CK6" s="58">
        <f t="shared" si="30"/>
        <v>1.1625000000000001</v>
      </c>
    </row>
    <row r="7" spans="1:89" x14ac:dyDescent="0.25">
      <c r="A7" s="2"/>
      <c r="B7" s="12">
        <v>0</v>
      </c>
      <c r="C7" s="9">
        <v>0</v>
      </c>
      <c r="D7" s="10">
        <v>0</v>
      </c>
      <c r="E7" s="9">
        <v>0</v>
      </c>
      <c r="F7" s="9">
        <v>0</v>
      </c>
      <c r="G7" s="9">
        <v>0</v>
      </c>
      <c r="H7" s="9">
        <v>0</v>
      </c>
      <c r="I7" s="13">
        <v>0</v>
      </c>
      <c r="J7" s="19">
        <f t="shared" si="0"/>
        <v>0</v>
      </c>
      <c r="K7" s="7">
        <f t="shared" si="1"/>
        <v>0</v>
      </c>
      <c r="L7" s="7">
        <f t="shared" si="2"/>
        <v>0</v>
      </c>
      <c r="M7" s="7">
        <f t="shared" si="3"/>
        <v>0</v>
      </c>
      <c r="N7" s="7">
        <f t="shared" si="4"/>
        <v>0</v>
      </c>
      <c r="O7" s="7">
        <f t="shared" si="5"/>
        <v>0</v>
      </c>
      <c r="P7" s="7">
        <f t="shared" si="6"/>
        <v>0</v>
      </c>
      <c r="Q7" s="20">
        <f t="shared" si="7"/>
        <v>0</v>
      </c>
      <c r="R7" s="24">
        <f t="shared" si="8"/>
        <v>0</v>
      </c>
      <c r="S7" s="8">
        <f t="shared" si="31"/>
        <v>0</v>
      </c>
      <c r="T7" s="8">
        <f t="shared" si="32"/>
        <v>0</v>
      </c>
      <c r="U7" s="25">
        <f t="shared" si="33"/>
        <v>0</v>
      </c>
      <c r="V7" s="91"/>
      <c r="W7" s="12">
        <v>0</v>
      </c>
      <c r="X7" s="9">
        <v>0</v>
      </c>
      <c r="Y7" s="10">
        <v>0</v>
      </c>
      <c r="Z7" s="9">
        <v>0</v>
      </c>
      <c r="AA7" s="9">
        <v>0</v>
      </c>
      <c r="AB7" s="9">
        <v>0</v>
      </c>
      <c r="AC7" s="9">
        <v>0</v>
      </c>
      <c r="AD7" s="13">
        <v>0</v>
      </c>
      <c r="AE7" s="19">
        <f t="shared" si="9"/>
        <v>0</v>
      </c>
      <c r="AF7" s="7">
        <f t="shared" si="10"/>
        <v>0</v>
      </c>
      <c r="AG7" s="7">
        <f t="shared" si="11"/>
        <v>0</v>
      </c>
      <c r="AH7" s="7">
        <f t="shared" si="12"/>
        <v>0</v>
      </c>
      <c r="AI7" s="7">
        <f t="shared" si="13"/>
        <v>0</v>
      </c>
      <c r="AJ7" s="7">
        <f t="shared" si="14"/>
        <v>0</v>
      </c>
      <c r="AK7" s="7">
        <f t="shared" si="15"/>
        <v>0</v>
      </c>
      <c r="AL7" s="20">
        <f t="shared" si="16"/>
        <v>0</v>
      </c>
      <c r="AM7" s="24">
        <f t="shared" si="17"/>
        <v>0</v>
      </c>
      <c r="AN7" s="8">
        <f t="shared" si="34"/>
        <v>0</v>
      </c>
      <c r="AO7" s="8">
        <f t="shared" si="35"/>
        <v>0</v>
      </c>
      <c r="AP7" s="25">
        <f t="shared" si="36"/>
        <v>0</v>
      </c>
      <c r="AQ7" s="91"/>
      <c r="AR7" s="12">
        <v>0</v>
      </c>
      <c r="AS7" s="9">
        <v>0</v>
      </c>
      <c r="AT7" s="10">
        <v>0</v>
      </c>
      <c r="AU7" s="9">
        <v>0</v>
      </c>
      <c r="AV7" s="9">
        <v>0</v>
      </c>
      <c r="AW7" s="9">
        <v>0</v>
      </c>
      <c r="AX7" s="9">
        <v>0</v>
      </c>
      <c r="AY7" s="13">
        <v>0</v>
      </c>
      <c r="AZ7" s="19">
        <f t="shared" si="18"/>
        <v>0</v>
      </c>
      <c r="BA7" s="7">
        <f t="shared" si="19"/>
        <v>0</v>
      </c>
      <c r="BB7" s="7">
        <f t="shared" si="20"/>
        <v>0</v>
      </c>
      <c r="BC7" s="7">
        <f t="shared" si="21"/>
        <v>0</v>
      </c>
      <c r="BD7" s="7">
        <f t="shared" si="22"/>
        <v>0</v>
      </c>
      <c r="BE7" s="7">
        <f t="shared" si="23"/>
        <v>0</v>
      </c>
      <c r="BF7" s="7">
        <f t="shared" si="24"/>
        <v>0</v>
      </c>
      <c r="BG7" s="20">
        <f t="shared" si="25"/>
        <v>0</v>
      </c>
      <c r="BH7" s="24">
        <f t="shared" si="26"/>
        <v>0</v>
      </c>
      <c r="BI7" s="8">
        <f t="shared" si="37"/>
        <v>0</v>
      </c>
      <c r="BJ7" s="8">
        <f t="shared" si="38"/>
        <v>0</v>
      </c>
      <c r="BK7" s="25">
        <f t="shared" si="39"/>
        <v>0</v>
      </c>
      <c r="BL7" s="91"/>
      <c r="BM7" s="32">
        <v>0</v>
      </c>
      <c r="BN7" s="33">
        <v>0</v>
      </c>
      <c r="BO7" s="41">
        <v>0</v>
      </c>
      <c r="BP7" s="33">
        <v>0</v>
      </c>
      <c r="BQ7" s="33">
        <v>0</v>
      </c>
      <c r="BR7" s="33">
        <v>0</v>
      </c>
      <c r="BS7" s="33">
        <v>0</v>
      </c>
      <c r="BT7" s="37">
        <v>0</v>
      </c>
      <c r="BU7" s="34">
        <v>0</v>
      </c>
      <c r="BV7" s="34">
        <v>0</v>
      </c>
      <c r="BW7" s="34">
        <v>0</v>
      </c>
      <c r="BX7" s="34">
        <v>0</v>
      </c>
      <c r="BY7" s="34">
        <v>0</v>
      </c>
      <c r="BZ7" s="34">
        <v>0</v>
      </c>
      <c r="CA7" s="34">
        <v>0</v>
      </c>
      <c r="CB7" s="38">
        <v>0</v>
      </c>
      <c r="CC7" s="39">
        <v>0</v>
      </c>
      <c r="CD7" s="39">
        <v>0</v>
      </c>
      <c r="CE7" s="39">
        <v>0</v>
      </c>
      <c r="CF7" s="40">
        <v>0</v>
      </c>
      <c r="CG7" s="88"/>
      <c r="CH7" s="57">
        <f t="shared" si="27"/>
        <v>0</v>
      </c>
      <c r="CI7" s="54">
        <f t="shared" si="28"/>
        <v>0</v>
      </c>
      <c r="CJ7" s="55">
        <f t="shared" si="29"/>
        <v>0</v>
      </c>
      <c r="CK7" s="58">
        <f t="shared" si="30"/>
        <v>0</v>
      </c>
    </row>
    <row r="8" spans="1:89" x14ac:dyDescent="0.25">
      <c r="A8" s="2"/>
      <c r="B8" s="12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13">
        <v>0</v>
      </c>
      <c r="J8" s="19">
        <f t="shared" si="0"/>
        <v>0</v>
      </c>
      <c r="K8" s="7">
        <f t="shared" si="1"/>
        <v>0</v>
      </c>
      <c r="L8" s="7">
        <f t="shared" si="2"/>
        <v>0</v>
      </c>
      <c r="M8" s="7">
        <f t="shared" si="3"/>
        <v>0</v>
      </c>
      <c r="N8" s="7">
        <f t="shared" si="4"/>
        <v>0</v>
      </c>
      <c r="O8" s="7">
        <f t="shared" si="5"/>
        <v>0</v>
      </c>
      <c r="P8" s="7">
        <f t="shared" si="6"/>
        <v>0</v>
      </c>
      <c r="Q8" s="20">
        <f t="shared" si="7"/>
        <v>0</v>
      </c>
      <c r="R8" s="24">
        <f t="shared" si="8"/>
        <v>0</v>
      </c>
      <c r="S8" s="8">
        <f t="shared" si="31"/>
        <v>0</v>
      </c>
      <c r="T8" s="8">
        <f t="shared" si="32"/>
        <v>0</v>
      </c>
      <c r="U8" s="25">
        <f t="shared" si="33"/>
        <v>0</v>
      </c>
      <c r="V8" s="91"/>
      <c r="W8" s="12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3">
        <v>0</v>
      </c>
      <c r="AE8" s="19">
        <f t="shared" si="9"/>
        <v>0</v>
      </c>
      <c r="AF8" s="7">
        <f t="shared" si="10"/>
        <v>0</v>
      </c>
      <c r="AG8" s="7">
        <f t="shared" si="11"/>
        <v>0</v>
      </c>
      <c r="AH8" s="7">
        <f t="shared" si="12"/>
        <v>0</v>
      </c>
      <c r="AI8" s="7">
        <f t="shared" si="13"/>
        <v>0</v>
      </c>
      <c r="AJ8" s="7">
        <f t="shared" si="14"/>
        <v>0</v>
      </c>
      <c r="AK8" s="7">
        <f t="shared" si="15"/>
        <v>0</v>
      </c>
      <c r="AL8" s="20">
        <f t="shared" si="16"/>
        <v>0</v>
      </c>
      <c r="AM8" s="24">
        <f t="shared" si="17"/>
        <v>0</v>
      </c>
      <c r="AN8" s="8">
        <f t="shared" si="34"/>
        <v>0</v>
      </c>
      <c r="AO8" s="8">
        <f t="shared" si="35"/>
        <v>0</v>
      </c>
      <c r="AP8" s="25">
        <f t="shared" si="36"/>
        <v>0</v>
      </c>
      <c r="AQ8" s="91"/>
      <c r="AR8" s="12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13">
        <v>0</v>
      </c>
      <c r="AZ8" s="19">
        <f t="shared" si="18"/>
        <v>0</v>
      </c>
      <c r="BA8" s="7">
        <f t="shared" si="19"/>
        <v>0</v>
      </c>
      <c r="BB8" s="7">
        <f t="shared" si="20"/>
        <v>0</v>
      </c>
      <c r="BC8" s="7">
        <f t="shared" si="21"/>
        <v>0</v>
      </c>
      <c r="BD8" s="7">
        <f t="shared" si="22"/>
        <v>0</v>
      </c>
      <c r="BE8" s="7">
        <f t="shared" si="23"/>
        <v>0</v>
      </c>
      <c r="BF8" s="7">
        <f t="shared" si="24"/>
        <v>0</v>
      </c>
      <c r="BG8" s="20">
        <f t="shared" si="25"/>
        <v>0</v>
      </c>
      <c r="BH8" s="24">
        <f t="shared" si="26"/>
        <v>0</v>
      </c>
      <c r="BI8" s="8">
        <f t="shared" si="37"/>
        <v>0</v>
      </c>
      <c r="BJ8" s="8">
        <f t="shared" si="38"/>
        <v>0</v>
      </c>
      <c r="BK8" s="25">
        <f t="shared" si="39"/>
        <v>0</v>
      </c>
      <c r="BL8" s="91"/>
      <c r="BM8" s="32">
        <v>0</v>
      </c>
      <c r="BN8" s="33">
        <v>0</v>
      </c>
      <c r="BO8" s="33">
        <v>0</v>
      </c>
      <c r="BP8" s="33">
        <v>0</v>
      </c>
      <c r="BQ8" s="33">
        <v>0</v>
      </c>
      <c r="BR8" s="33">
        <v>0</v>
      </c>
      <c r="BS8" s="33">
        <v>0</v>
      </c>
      <c r="BT8" s="37">
        <v>0</v>
      </c>
      <c r="BU8" s="34">
        <v>0</v>
      </c>
      <c r="BV8" s="34">
        <v>0</v>
      </c>
      <c r="BW8" s="34">
        <v>0</v>
      </c>
      <c r="BX8" s="34">
        <v>0</v>
      </c>
      <c r="BY8" s="34">
        <v>0</v>
      </c>
      <c r="BZ8" s="34">
        <v>0</v>
      </c>
      <c r="CA8" s="34">
        <v>0</v>
      </c>
      <c r="CB8" s="38">
        <v>0</v>
      </c>
      <c r="CC8" s="39">
        <v>0</v>
      </c>
      <c r="CD8" s="39">
        <v>0</v>
      </c>
      <c r="CE8" s="39">
        <v>0</v>
      </c>
      <c r="CF8" s="40">
        <v>0</v>
      </c>
      <c r="CG8" s="88"/>
      <c r="CH8" s="57">
        <f t="shared" si="27"/>
        <v>0</v>
      </c>
      <c r="CI8" s="54">
        <f t="shared" si="28"/>
        <v>0</v>
      </c>
      <c r="CJ8" s="55">
        <f t="shared" si="29"/>
        <v>0</v>
      </c>
      <c r="CK8" s="58">
        <f t="shared" si="30"/>
        <v>0</v>
      </c>
    </row>
    <row r="9" spans="1:89" x14ac:dyDescent="0.25">
      <c r="A9" s="2"/>
      <c r="B9" s="12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13">
        <v>0</v>
      </c>
      <c r="J9" s="19">
        <f t="shared" si="0"/>
        <v>0</v>
      </c>
      <c r="K9" s="7">
        <f t="shared" si="1"/>
        <v>0</v>
      </c>
      <c r="L9" s="7">
        <f t="shared" si="2"/>
        <v>0</v>
      </c>
      <c r="M9" s="7">
        <f t="shared" si="3"/>
        <v>0</v>
      </c>
      <c r="N9" s="7">
        <f t="shared" si="4"/>
        <v>0</v>
      </c>
      <c r="O9" s="7">
        <f t="shared" si="5"/>
        <v>0</v>
      </c>
      <c r="P9" s="7">
        <f t="shared" si="6"/>
        <v>0</v>
      </c>
      <c r="Q9" s="20">
        <f t="shared" si="7"/>
        <v>0</v>
      </c>
      <c r="R9" s="24">
        <f t="shared" si="8"/>
        <v>0</v>
      </c>
      <c r="S9" s="8">
        <f t="shared" si="31"/>
        <v>0</v>
      </c>
      <c r="T9" s="8">
        <f t="shared" si="32"/>
        <v>0</v>
      </c>
      <c r="U9" s="25">
        <f t="shared" si="33"/>
        <v>0</v>
      </c>
      <c r="V9" s="91"/>
      <c r="W9" s="12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3">
        <v>0</v>
      </c>
      <c r="AE9" s="19">
        <f t="shared" si="9"/>
        <v>0</v>
      </c>
      <c r="AF9" s="7">
        <f t="shared" si="10"/>
        <v>0</v>
      </c>
      <c r="AG9" s="7">
        <f t="shared" si="11"/>
        <v>0</v>
      </c>
      <c r="AH9" s="7">
        <f t="shared" si="12"/>
        <v>0</v>
      </c>
      <c r="AI9" s="7">
        <f t="shared" si="13"/>
        <v>0</v>
      </c>
      <c r="AJ9" s="7">
        <f t="shared" si="14"/>
        <v>0</v>
      </c>
      <c r="AK9" s="7">
        <f t="shared" si="15"/>
        <v>0</v>
      </c>
      <c r="AL9" s="20">
        <f t="shared" si="16"/>
        <v>0</v>
      </c>
      <c r="AM9" s="24">
        <f t="shared" si="17"/>
        <v>0</v>
      </c>
      <c r="AN9" s="8">
        <f t="shared" si="34"/>
        <v>0</v>
      </c>
      <c r="AO9" s="8">
        <f t="shared" si="35"/>
        <v>0</v>
      </c>
      <c r="AP9" s="25">
        <f t="shared" si="36"/>
        <v>0</v>
      </c>
      <c r="AQ9" s="91"/>
      <c r="AR9" s="12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13">
        <v>0</v>
      </c>
      <c r="AZ9" s="19">
        <f t="shared" si="18"/>
        <v>0</v>
      </c>
      <c r="BA9" s="7">
        <f t="shared" si="19"/>
        <v>0</v>
      </c>
      <c r="BB9" s="7">
        <f t="shared" si="20"/>
        <v>0</v>
      </c>
      <c r="BC9" s="7">
        <f t="shared" si="21"/>
        <v>0</v>
      </c>
      <c r="BD9" s="7">
        <f t="shared" si="22"/>
        <v>0</v>
      </c>
      <c r="BE9" s="7">
        <f t="shared" si="23"/>
        <v>0</v>
      </c>
      <c r="BF9" s="7">
        <f t="shared" si="24"/>
        <v>0</v>
      </c>
      <c r="BG9" s="20">
        <f t="shared" si="25"/>
        <v>0</v>
      </c>
      <c r="BH9" s="24">
        <f t="shared" si="26"/>
        <v>0</v>
      </c>
      <c r="BI9" s="8">
        <f t="shared" si="37"/>
        <v>0</v>
      </c>
      <c r="BJ9" s="8">
        <f t="shared" si="38"/>
        <v>0</v>
      </c>
      <c r="BK9" s="25">
        <f t="shared" si="39"/>
        <v>0</v>
      </c>
      <c r="BL9" s="91"/>
      <c r="BM9" s="32">
        <v>0</v>
      </c>
      <c r="BN9" s="33">
        <v>0</v>
      </c>
      <c r="BO9" s="33">
        <v>0</v>
      </c>
      <c r="BP9" s="33">
        <v>0</v>
      </c>
      <c r="BQ9" s="33">
        <v>0</v>
      </c>
      <c r="BR9" s="33">
        <v>0</v>
      </c>
      <c r="BS9" s="33">
        <v>0</v>
      </c>
      <c r="BT9" s="37">
        <v>0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4">
        <v>0</v>
      </c>
      <c r="CA9" s="34">
        <v>0</v>
      </c>
      <c r="CB9" s="38">
        <v>0</v>
      </c>
      <c r="CC9" s="39">
        <v>0</v>
      </c>
      <c r="CD9" s="39">
        <v>0</v>
      </c>
      <c r="CE9" s="39">
        <v>0</v>
      </c>
      <c r="CF9" s="40">
        <v>0</v>
      </c>
      <c r="CG9" s="88"/>
      <c r="CH9" s="57">
        <f t="shared" si="27"/>
        <v>0</v>
      </c>
      <c r="CI9" s="54">
        <f t="shared" si="28"/>
        <v>0</v>
      </c>
      <c r="CJ9" s="55">
        <f t="shared" si="29"/>
        <v>0</v>
      </c>
      <c r="CK9" s="58">
        <f t="shared" si="30"/>
        <v>0</v>
      </c>
    </row>
    <row r="10" spans="1:89" x14ac:dyDescent="0.25">
      <c r="A10" s="2"/>
      <c r="B10" s="12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13">
        <v>0</v>
      </c>
      <c r="J10" s="19">
        <f t="shared" si="0"/>
        <v>0</v>
      </c>
      <c r="K10" s="7">
        <f t="shared" si="1"/>
        <v>0</v>
      </c>
      <c r="L10" s="7">
        <f t="shared" si="2"/>
        <v>0</v>
      </c>
      <c r="M10" s="7">
        <f t="shared" si="3"/>
        <v>0</v>
      </c>
      <c r="N10" s="7">
        <f t="shared" si="4"/>
        <v>0</v>
      </c>
      <c r="O10" s="7">
        <f t="shared" si="5"/>
        <v>0</v>
      </c>
      <c r="P10" s="7">
        <f t="shared" si="6"/>
        <v>0</v>
      </c>
      <c r="Q10" s="20">
        <f t="shared" si="7"/>
        <v>0</v>
      </c>
      <c r="R10" s="24">
        <f t="shared" si="8"/>
        <v>0</v>
      </c>
      <c r="S10" s="8">
        <f t="shared" si="31"/>
        <v>0</v>
      </c>
      <c r="T10" s="8">
        <f t="shared" si="32"/>
        <v>0</v>
      </c>
      <c r="U10" s="25">
        <f t="shared" si="33"/>
        <v>0</v>
      </c>
      <c r="V10" s="91"/>
      <c r="W10" s="12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3">
        <v>0</v>
      </c>
      <c r="AE10" s="19">
        <f t="shared" si="9"/>
        <v>0</v>
      </c>
      <c r="AF10" s="7">
        <f t="shared" si="10"/>
        <v>0</v>
      </c>
      <c r="AG10" s="7">
        <f t="shared" si="11"/>
        <v>0</v>
      </c>
      <c r="AH10" s="7">
        <f t="shared" si="12"/>
        <v>0</v>
      </c>
      <c r="AI10" s="7">
        <f t="shared" si="13"/>
        <v>0</v>
      </c>
      <c r="AJ10" s="7">
        <f t="shared" si="14"/>
        <v>0</v>
      </c>
      <c r="AK10" s="7">
        <f t="shared" si="15"/>
        <v>0</v>
      </c>
      <c r="AL10" s="20">
        <f t="shared" si="16"/>
        <v>0</v>
      </c>
      <c r="AM10" s="24">
        <f t="shared" si="17"/>
        <v>0</v>
      </c>
      <c r="AN10" s="8">
        <f t="shared" si="34"/>
        <v>0</v>
      </c>
      <c r="AO10" s="8">
        <f t="shared" si="35"/>
        <v>0</v>
      </c>
      <c r="AP10" s="25">
        <f t="shared" si="36"/>
        <v>0</v>
      </c>
      <c r="AQ10" s="91"/>
      <c r="AR10" s="12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13">
        <v>0</v>
      </c>
      <c r="AZ10" s="19">
        <f t="shared" si="18"/>
        <v>0</v>
      </c>
      <c r="BA10" s="7">
        <f t="shared" si="19"/>
        <v>0</v>
      </c>
      <c r="BB10" s="7">
        <f t="shared" si="20"/>
        <v>0</v>
      </c>
      <c r="BC10" s="7">
        <f t="shared" si="21"/>
        <v>0</v>
      </c>
      <c r="BD10" s="7">
        <f t="shared" si="22"/>
        <v>0</v>
      </c>
      <c r="BE10" s="7">
        <f t="shared" si="23"/>
        <v>0</v>
      </c>
      <c r="BF10" s="7">
        <f t="shared" si="24"/>
        <v>0</v>
      </c>
      <c r="BG10" s="20">
        <f t="shared" si="25"/>
        <v>0</v>
      </c>
      <c r="BH10" s="24">
        <f t="shared" si="26"/>
        <v>0</v>
      </c>
      <c r="BI10" s="8">
        <f t="shared" si="37"/>
        <v>0</v>
      </c>
      <c r="BJ10" s="8">
        <f t="shared" si="38"/>
        <v>0</v>
      </c>
      <c r="BK10" s="25">
        <f t="shared" si="39"/>
        <v>0</v>
      </c>
      <c r="BL10" s="91"/>
      <c r="BM10" s="32">
        <v>0</v>
      </c>
      <c r="BN10" s="33">
        <v>0</v>
      </c>
      <c r="BO10" s="33">
        <v>0</v>
      </c>
      <c r="BP10" s="33">
        <v>0</v>
      </c>
      <c r="BQ10" s="33">
        <v>0</v>
      </c>
      <c r="BR10" s="33">
        <v>0</v>
      </c>
      <c r="BS10" s="33">
        <v>0</v>
      </c>
      <c r="BT10" s="37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4">
        <v>0</v>
      </c>
      <c r="CA10" s="34">
        <v>0</v>
      </c>
      <c r="CB10" s="38">
        <v>0</v>
      </c>
      <c r="CC10" s="39">
        <v>0</v>
      </c>
      <c r="CD10" s="39">
        <v>0</v>
      </c>
      <c r="CE10" s="39">
        <v>0</v>
      </c>
      <c r="CF10" s="40">
        <v>0</v>
      </c>
      <c r="CG10" s="88"/>
      <c r="CH10" s="57">
        <f t="shared" si="27"/>
        <v>0</v>
      </c>
      <c r="CI10" s="54">
        <f t="shared" si="28"/>
        <v>0</v>
      </c>
      <c r="CJ10" s="55">
        <f t="shared" si="29"/>
        <v>0</v>
      </c>
      <c r="CK10" s="58">
        <f t="shared" si="30"/>
        <v>0</v>
      </c>
    </row>
    <row r="11" spans="1:89" x14ac:dyDescent="0.25">
      <c r="A11" s="2"/>
      <c r="B11" s="12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13">
        <v>0</v>
      </c>
      <c r="J11" s="19">
        <f t="shared" si="0"/>
        <v>0</v>
      </c>
      <c r="K11" s="7">
        <f t="shared" si="1"/>
        <v>0</v>
      </c>
      <c r="L11" s="7">
        <f t="shared" si="2"/>
        <v>0</v>
      </c>
      <c r="M11" s="7">
        <f t="shared" si="3"/>
        <v>0</v>
      </c>
      <c r="N11" s="7">
        <f t="shared" si="4"/>
        <v>0</v>
      </c>
      <c r="O11" s="7">
        <f t="shared" si="5"/>
        <v>0</v>
      </c>
      <c r="P11" s="7">
        <f t="shared" si="6"/>
        <v>0</v>
      </c>
      <c r="Q11" s="20">
        <f t="shared" si="7"/>
        <v>0</v>
      </c>
      <c r="R11" s="24">
        <f t="shared" si="8"/>
        <v>0</v>
      </c>
      <c r="S11" s="8">
        <f t="shared" si="31"/>
        <v>0</v>
      </c>
      <c r="T11" s="8">
        <f t="shared" si="32"/>
        <v>0</v>
      </c>
      <c r="U11" s="25">
        <f t="shared" si="33"/>
        <v>0</v>
      </c>
      <c r="V11" s="91"/>
      <c r="W11" s="12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3">
        <v>0</v>
      </c>
      <c r="AE11" s="19">
        <f t="shared" si="9"/>
        <v>0</v>
      </c>
      <c r="AF11" s="7">
        <f t="shared" si="10"/>
        <v>0</v>
      </c>
      <c r="AG11" s="7">
        <f t="shared" si="11"/>
        <v>0</v>
      </c>
      <c r="AH11" s="7">
        <f t="shared" si="12"/>
        <v>0</v>
      </c>
      <c r="AI11" s="7">
        <f t="shared" si="13"/>
        <v>0</v>
      </c>
      <c r="AJ11" s="7">
        <f t="shared" si="14"/>
        <v>0</v>
      </c>
      <c r="AK11" s="7">
        <f t="shared" si="15"/>
        <v>0</v>
      </c>
      <c r="AL11" s="20">
        <f t="shared" si="16"/>
        <v>0</v>
      </c>
      <c r="AM11" s="24">
        <f t="shared" si="17"/>
        <v>0</v>
      </c>
      <c r="AN11" s="8">
        <f t="shared" si="34"/>
        <v>0</v>
      </c>
      <c r="AO11" s="8">
        <f t="shared" si="35"/>
        <v>0</v>
      </c>
      <c r="AP11" s="25">
        <f t="shared" si="36"/>
        <v>0</v>
      </c>
      <c r="AQ11" s="91"/>
      <c r="AR11" s="12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13">
        <v>0</v>
      </c>
      <c r="AZ11" s="19">
        <f t="shared" si="18"/>
        <v>0</v>
      </c>
      <c r="BA11" s="7">
        <f t="shared" si="19"/>
        <v>0</v>
      </c>
      <c r="BB11" s="7">
        <f t="shared" si="20"/>
        <v>0</v>
      </c>
      <c r="BC11" s="7">
        <f t="shared" si="21"/>
        <v>0</v>
      </c>
      <c r="BD11" s="7">
        <f t="shared" si="22"/>
        <v>0</v>
      </c>
      <c r="BE11" s="7">
        <f t="shared" si="23"/>
        <v>0</v>
      </c>
      <c r="BF11" s="7">
        <f t="shared" si="24"/>
        <v>0</v>
      </c>
      <c r="BG11" s="20">
        <f t="shared" si="25"/>
        <v>0</v>
      </c>
      <c r="BH11" s="24">
        <f t="shared" si="26"/>
        <v>0</v>
      </c>
      <c r="BI11" s="8">
        <f t="shared" si="37"/>
        <v>0</v>
      </c>
      <c r="BJ11" s="8">
        <f t="shared" si="38"/>
        <v>0</v>
      </c>
      <c r="BK11" s="25">
        <f t="shared" si="39"/>
        <v>0</v>
      </c>
      <c r="BL11" s="91"/>
      <c r="BM11" s="32">
        <v>0</v>
      </c>
      <c r="BN11" s="33">
        <v>0</v>
      </c>
      <c r="BO11" s="33">
        <v>0</v>
      </c>
      <c r="BP11" s="33">
        <v>0</v>
      </c>
      <c r="BQ11" s="33">
        <v>0</v>
      </c>
      <c r="BR11" s="33">
        <v>0</v>
      </c>
      <c r="BS11" s="33">
        <v>0</v>
      </c>
      <c r="BT11" s="37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0</v>
      </c>
      <c r="CB11" s="38">
        <v>0</v>
      </c>
      <c r="CC11" s="39">
        <v>0</v>
      </c>
      <c r="CD11" s="39">
        <v>0</v>
      </c>
      <c r="CE11" s="39">
        <v>0</v>
      </c>
      <c r="CF11" s="40">
        <v>0</v>
      </c>
      <c r="CG11" s="88"/>
      <c r="CH11" s="57">
        <f t="shared" si="27"/>
        <v>0</v>
      </c>
      <c r="CI11" s="54">
        <f t="shared" si="28"/>
        <v>0</v>
      </c>
      <c r="CJ11" s="55">
        <f t="shared" si="29"/>
        <v>0</v>
      </c>
      <c r="CK11" s="58">
        <f t="shared" si="30"/>
        <v>0</v>
      </c>
    </row>
    <row r="12" spans="1:89" x14ac:dyDescent="0.25">
      <c r="A12" s="2"/>
      <c r="B12" s="12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13">
        <v>0</v>
      </c>
      <c r="J12" s="19">
        <f t="shared" si="0"/>
        <v>0</v>
      </c>
      <c r="K12" s="7">
        <f t="shared" si="1"/>
        <v>0</v>
      </c>
      <c r="L12" s="7">
        <f t="shared" si="2"/>
        <v>0</v>
      </c>
      <c r="M12" s="7">
        <f t="shared" si="3"/>
        <v>0</v>
      </c>
      <c r="N12" s="7">
        <f t="shared" si="4"/>
        <v>0</v>
      </c>
      <c r="O12" s="7">
        <f t="shared" si="5"/>
        <v>0</v>
      </c>
      <c r="P12" s="7">
        <f t="shared" si="6"/>
        <v>0</v>
      </c>
      <c r="Q12" s="20">
        <f t="shared" si="7"/>
        <v>0</v>
      </c>
      <c r="R12" s="24">
        <f t="shared" si="8"/>
        <v>0</v>
      </c>
      <c r="S12" s="8">
        <f t="shared" si="31"/>
        <v>0</v>
      </c>
      <c r="T12" s="8">
        <f t="shared" si="32"/>
        <v>0</v>
      </c>
      <c r="U12" s="25">
        <f t="shared" si="33"/>
        <v>0</v>
      </c>
      <c r="V12" s="91"/>
      <c r="W12" s="12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13">
        <v>0</v>
      </c>
      <c r="AE12" s="19">
        <f t="shared" si="9"/>
        <v>0</v>
      </c>
      <c r="AF12" s="7">
        <f t="shared" si="10"/>
        <v>0</v>
      </c>
      <c r="AG12" s="7">
        <f t="shared" si="11"/>
        <v>0</v>
      </c>
      <c r="AH12" s="7">
        <f t="shared" si="12"/>
        <v>0</v>
      </c>
      <c r="AI12" s="7">
        <f t="shared" si="13"/>
        <v>0</v>
      </c>
      <c r="AJ12" s="7">
        <f t="shared" si="14"/>
        <v>0</v>
      </c>
      <c r="AK12" s="7">
        <f t="shared" si="15"/>
        <v>0</v>
      </c>
      <c r="AL12" s="20">
        <f t="shared" si="16"/>
        <v>0</v>
      </c>
      <c r="AM12" s="24">
        <f t="shared" si="17"/>
        <v>0</v>
      </c>
      <c r="AN12" s="8">
        <f t="shared" si="34"/>
        <v>0</v>
      </c>
      <c r="AO12" s="8">
        <f t="shared" si="35"/>
        <v>0</v>
      </c>
      <c r="AP12" s="25">
        <f t="shared" si="36"/>
        <v>0</v>
      </c>
      <c r="AQ12" s="91"/>
      <c r="AR12" s="12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13">
        <v>0</v>
      </c>
      <c r="AZ12" s="19">
        <f t="shared" si="18"/>
        <v>0</v>
      </c>
      <c r="BA12" s="7">
        <f t="shared" si="19"/>
        <v>0</v>
      </c>
      <c r="BB12" s="7">
        <f t="shared" si="20"/>
        <v>0</v>
      </c>
      <c r="BC12" s="7">
        <f t="shared" si="21"/>
        <v>0</v>
      </c>
      <c r="BD12" s="7">
        <f t="shared" si="22"/>
        <v>0</v>
      </c>
      <c r="BE12" s="7">
        <f t="shared" si="23"/>
        <v>0</v>
      </c>
      <c r="BF12" s="7">
        <f t="shared" si="24"/>
        <v>0</v>
      </c>
      <c r="BG12" s="20">
        <f t="shared" si="25"/>
        <v>0</v>
      </c>
      <c r="BH12" s="24">
        <f t="shared" si="26"/>
        <v>0</v>
      </c>
      <c r="BI12" s="8">
        <f t="shared" si="37"/>
        <v>0</v>
      </c>
      <c r="BJ12" s="8">
        <f t="shared" si="38"/>
        <v>0</v>
      </c>
      <c r="BK12" s="25">
        <f t="shared" si="39"/>
        <v>0</v>
      </c>
      <c r="BL12" s="91"/>
      <c r="BM12" s="32">
        <v>0</v>
      </c>
      <c r="BN12" s="33">
        <v>0</v>
      </c>
      <c r="BO12" s="33">
        <v>0</v>
      </c>
      <c r="BP12" s="33">
        <v>0</v>
      </c>
      <c r="BQ12" s="33">
        <v>0</v>
      </c>
      <c r="BR12" s="33">
        <v>0</v>
      </c>
      <c r="BS12" s="33">
        <v>0</v>
      </c>
      <c r="BT12" s="37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8">
        <v>0</v>
      </c>
      <c r="CC12" s="39">
        <v>0</v>
      </c>
      <c r="CD12" s="39">
        <v>0</v>
      </c>
      <c r="CE12" s="39">
        <v>0</v>
      </c>
      <c r="CF12" s="40">
        <v>0</v>
      </c>
      <c r="CG12" s="88"/>
      <c r="CH12" s="57">
        <f t="shared" si="27"/>
        <v>0</v>
      </c>
      <c r="CI12" s="54">
        <f t="shared" si="28"/>
        <v>0</v>
      </c>
      <c r="CJ12" s="55">
        <f t="shared" si="29"/>
        <v>0</v>
      </c>
      <c r="CK12" s="58">
        <f t="shared" si="30"/>
        <v>0</v>
      </c>
    </row>
    <row r="13" spans="1:89" x14ac:dyDescent="0.25">
      <c r="A13" s="3"/>
      <c r="B13" s="12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13">
        <v>0</v>
      </c>
      <c r="J13" s="19">
        <f t="shared" si="0"/>
        <v>0</v>
      </c>
      <c r="K13" s="7">
        <f t="shared" si="1"/>
        <v>0</v>
      </c>
      <c r="L13" s="7">
        <f t="shared" si="2"/>
        <v>0</v>
      </c>
      <c r="M13" s="7">
        <f t="shared" si="3"/>
        <v>0</v>
      </c>
      <c r="N13" s="7">
        <f t="shared" si="4"/>
        <v>0</v>
      </c>
      <c r="O13" s="7">
        <f t="shared" si="5"/>
        <v>0</v>
      </c>
      <c r="P13" s="7">
        <f t="shared" si="6"/>
        <v>0</v>
      </c>
      <c r="Q13" s="20">
        <f t="shared" si="7"/>
        <v>0</v>
      </c>
      <c r="R13" s="24">
        <f t="shared" si="8"/>
        <v>0</v>
      </c>
      <c r="S13" s="8">
        <f t="shared" si="31"/>
        <v>0</v>
      </c>
      <c r="T13" s="8">
        <f t="shared" si="32"/>
        <v>0</v>
      </c>
      <c r="U13" s="25">
        <f t="shared" si="33"/>
        <v>0</v>
      </c>
      <c r="V13" s="91"/>
      <c r="W13" s="12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13">
        <v>0</v>
      </c>
      <c r="AE13" s="19">
        <f t="shared" si="9"/>
        <v>0</v>
      </c>
      <c r="AF13" s="7">
        <f t="shared" si="10"/>
        <v>0</v>
      </c>
      <c r="AG13" s="7">
        <f t="shared" si="11"/>
        <v>0</v>
      </c>
      <c r="AH13" s="7">
        <f t="shared" si="12"/>
        <v>0</v>
      </c>
      <c r="AI13" s="7">
        <f t="shared" si="13"/>
        <v>0</v>
      </c>
      <c r="AJ13" s="7">
        <f t="shared" si="14"/>
        <v>0</v>
      </c>
      <c r="AK13" s="7">
        <f t="shared" si="15"/>
        <v>0</v>
      </c>
      <c r="AL13" s="20">
        <f t="shared" si="16"/>
        <v>0</v>
      </c>
      <c r="AM13" s="24">
        <f t="shared" si="17"/>
        <v>0</v>
      </c>
      <c r="AN13" s="8">
        <f t="shared" si="34"/>
        <v>0</v>
      </c>
      <c r="AO13" s="8">
        <f t="shared" si="35"/>
        <v>0</v>
      </c>
      <c r="AP13" s="25">
        <f t="shared" si="36"/>
        <v>0</v>
      </c>
      <c r="AQ13" s="91"/>
      <c r="AR13" s="12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13">
        <v>0</v>
      </c>
      <c r="AZ13" s="19">
        <f t="shared" si="18"/>
        <v>0</v>
      </c>
      <c r="BA13" s="7">
        <f t="shared" si="19"/>
        <v>0</v>
      </c>
      <c r="BB13" s="7">
        <f t="shared" si="20"/>
        <v>0</v>
      </c>
      <c r="BC13" s="7">
        <f t="shared" si="21"/>
        <v>0</v>
      </c>
      <c r="BD13" s="7">
        <f t="shared" si="22"/>
        <v>0</v>
      </c>
      <c r="BE13" s="7">
        <f t="shared" si="23"/>
        <v>0</v>
      </c>
      <c r="BF13" s="7">
        <f t="shared" si="24"/>
        <v>0</v>
      </c>
      <c r="BG13" s="20">
        <f t="shared" si="25"/>
        <v>0</v>
      </c>
      <c r="BH13" s="24">
        <f t="shared" si="26"/>
        <v>0</v>
      </c>
      <c r="BI13" s="8">
        <f t="shared" si="37"/>
        <v>0</v>
      </c>
      <c r="BJ13" s="8">
        <f t="shared" si="38"/>
        <v>0</v>
      </c>
      <c r="BK13" s="25">
        <f t="shared" si="39"/>
        <v>0</v>
      </c>
      <c r="BL13" s="91"/>
      <c r="BM13" s="32">
        <v>0</v>
      </c>
      <c r="BN13" s="33">
        <v>0</v>
      </c>
      <c r="BO13" s="33">
        <v>0</v>
      </c>
      <c r="BP13" s="33">
        <v>0</v>
      </c>
      <c r="BQ13" s="33">
        <v>0</v>
      </c>
      <c r="BR13" s="33">
        <v>0</v>
      </c>
      <c r="BS13" s="33">
        <v>0</v>
      </c>
      <c r="BT13" s="37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8">
        <v>0</v>
      </c>
      <c r="CC13" s="39">
        <v>0</v>
      </c>
      <c r="CD13" s="39">
        <v>0</v>
      </c>
      <c r="CE13" s="39">
        <v>0</v>
      </c>
      <c r="CF13" s="40">
        <v>0</v>
      </c>
      <c r="CG13" s="88"/>
      <c r="CH13" s="57">
        <f t="shared" si="27"/>
        <v>0</v>
      </c>
      <c r="CI13" s="54">
        <f t="shared" si="28"/>
        <v>0</v>
      </c>
      <c r="CJ13" s="55">
        <f t="shared" si="29"/>
        <v>0</v>
      </c>
      <c r="CK13" s="58">
        <f t="shared" si="30"/>
        <v>0</v>
      </c>
    </row>
    <row r="14" spans="1:89" x14ac:dyDescent="0.25">
      <c r="A14" s="2"/>
      <c r="B14" s="12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13">
        <v>0</v>
      </c>
      <c r="J14" s="19">
        <f t="shared" si="0"/>
        <v>0</v>
      </c>
      <c r="K14" s="7">
        <f t="shared" si="1"/>
        <v>0</v>
      </c>
      <c r="L14" s="7">
        <f t="shared" si="2"/>
        <v>0</v>
      </c>
      <c r="M14" s="7">
        <f t="shared" si="3"/>
        <v>0</v>
      </c>
      <c r="N14" s="7">
        <f t="shared" si="4"/>
        <v>0</v>
      </c>
      <c r="O14" s="7">
        <f t="shared" si="5"/>
        <v>0</v>
      </c>
      <c r="P14" s="7">
        <f t="shared" si="6"/>
        <v>0</v>
      </c>
      <c r="Q14" s="20">
        <f t="shared" si="7"/>
        <v>0</v>
      </c>
      <c r="R14" s="24">
        <f t="shared" si="8"/>
        <v>0</v>
      </c>
      <c r="S14" s="8">
        <f t="shared" si="31"/>
        <v>0</v>
      </c>
      <c r="T14" s="8">
        <f t="shared" si="32"/>
        <v>0</v>
      </c>
      <c r="U14" s="25">
        <f t="shared" si="33"/>
        <v>0</v>
      </c>
      <c r="V14" s="91"/>
      <c r="W14" s="12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13">
        <v>0</v>
      </c>
      <c r="AE14" s="19">
        <f t="shared" si="9"/>
        <v>0</v>
      </c>
      <c r="AF14" s="7">
        <f t="shared" si="10"/>
        <v>0</v>
      </c>
      <c r="AG14" s="7">
        <f t="shared" si="11"/>
        <v>0</v>
      </c>
      <c r="AH14" s="7">
        <f t="shared" si="12"/>
        <v>0</v>
      </c>
      <c r="AI14" s="7">
        <f t="shared" si="13"/>
        <v>0</v>
      </c>
      <c r="AJ14" s="7">
        <f t="shared" si="14"/>
        <v>0</v>
      </c>
      <c r="AK14" s="7">
        <f t="shared" si="15"/>
        <v>0</v>
      </c>
      <c r="AL14" s="20">
        <f t="shared" si="16"/>
        <v>0</v>
      </c>
      <c r="AM14" s="24">
        <f t="shared" si="17"/>
        <v>0</v>
      </c>
      <c r="AN14" s="8">
        <f t="shared" si="34"/>
        <v>0</v>
      </c>
      <c r="AO14" s="8">
        <f t="shared" si="35"/>
        <v>0</v>
      </c>
      <c r="AP14" s="25">
        <f t="shared" si="36"/>
        <v>0</v>
      </c>
      <c r="AQ14" s="91"/>
      <c r="AR14" s="12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13">
        <v>0</v>
      </c>
      <c r="AZ14" s="19">
        <f t="shared" si="18"/>
        <v>0</v>
      </c>
      <c r="BA14" s="7">
        <f t="shared" si="19"/>
        <v>0</v>
      </c>
      <c r="BB14" s="7">
        <f t="shared" si="20"/>
        <v>0</v>
      </c>
      <c r="BC14" s="7">
        <f t="shared" si="21"/>
        <v>0</v>
      </c>
      <c r="BD14" s="7">
        <f t="shared" si="22"/>
        <v>0</v>
      </c>
      <c r="BE14" s="7">
        <f t="shared" si="23"/>
        <v>0</v>
      </c>
      <c r="BF14" s="7">
        <f t="shared" si="24"/>
        <v>0</v>
      </c>
      <c r="BG14" s="20">
        <f t="shared" si="25"/>
        <v>0</v>
      </c>
      <c r="BH14" s="24">
        <f t="shared" si="26"/>
        <v>0</v>
      </c>
      <c r="BI14" s="8">
        <f t="shared" si="37"/>
        <v>0</v>
      </c>
      <c r="BJ14" s="8">
        <f t="shared" si="38"/>
        <v>0</v>
      </c>
      <c r="BK14" s="25">
        <f t="shared" si="39"/>
        <v>0</v>
      </c>
      <c r="BL14" s="91"/>
      <c r="BM14" s="32">
        <v>0</v>
      </c>
      <c r="BN14" s="33">
        <v>0</v>
      </c>
      <c r="BO14" s="33">
        <v>0</v>
      </c>
      <c r="BP14" s="33">
        <v>0</v>
      </c>
      <c r="BQ14" s="33">
        <v>0</v>
      </c>
      <c r="BR14" s="33">
        <v>0</v>
      </c>
      <c r="BS14" s="33">
        <v>0</v>
      </c>
      <c r="BT14" s="37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8">
        <v>0</v>
      </c>
      <c r="CC14" s="39">
        <v>0</v>
      </c>
      <c r="CD14" s="39">
        <v>0</v>
      </c>
      <c r="CE14" s="39">
        <v>0</v>
      </c>
      <c r="CF14" s="40">
        <v>0</v>
      </c>
      <c r="CG14" s="88"/>
      <c r="CH14" s="57">
        <f t="shared" si="27"/>
        <v>0</v>
      </c>
      <c r="CI14" s="54">
        <f t="shared" si="28"/>
        <v>0</v>
      </c>
      <c r="CJ14" s="55">
        <f t="shared" si="29"/>
        <v>0</v>
      </c>
      <c r="CK14" s="58">
        <f t="shared" si="30"/>
        <v>0</v>
      </c>
    </row>
    <row r="15" spans="1:89" x14ac:dyDescent="0.25">
      <c r="A15" s="3"/>
      <c r="B15" s="14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5">
        <v>0</v>
      </c>
      <c r="J15" s="19">
        <f t="shared" si="0"/>
        <v>0</v>
      </c>
      <c r="K15" s="7">
        <f t="shared" si="1"/>
        <v>0</v>
      </c>
      <c r="L15" s="7">
        <f t="shared" si="2"/>
        <v>0</v>
      </c>
      <c r="M15" s="7">
        <f t="shared" si="3"/>
        <v>0</v>
      </c>
      <c r="N15" s="7">
        <f t="shared" si="4"/>
        <v>0</v>
      </c>
      <c r="O15" s="7">
        <f t="shared" si="5"/>
        <v>0</v>
      </c>
      <c r="P15" s="7">
        <f t="shared" si="6"/>
        <v>0</v>
      </c>
      <c r="Q15" s="20">
        <f t="shared" si="7"/>
        <v>0</v>
      </c>
      <c r="R15" s="24">
        <f t="shared" si="8"/>
        <v>0</v>
      </c>
      <c r="S15" s="8">
        <f t="shared" si="31"/>
        <v>0</v>
      </c>
      <c r="T15" s="8">
        <f t="shared" si="32"/>
        <v>0</v>
      </c>
      <c r="U15" s="25">
        <f t="shared" si="33"/>
        <v>0</v>
      </c>
      <c r="V15" s="91"/>
      <c r="W15" s="14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5">
        <v>0</v>
      </c>
      <c r="AE15" s="19">
        <f t="shared" si="9"/>
        <v>0</v>
      </c>
      <c r="AF15" s="7">
        <f t="shared" si="10"/>
        <v>0</v>
      </c>
      <c r="AG15" s="7">
        <f t="shared" si="11"/>
        <v>0</v>
      </c>
      <c r="AH15" s="7">
        <f t="shared" si="12"/>
        <v>0</v>
      </c>
      <c r="AI15" s="7">
        <f t="shared" si="13"/>
        <v>0</v>
      </c>
      <c r="AJ15" s="7">
        <f t="shared" si="14"/>
        <v>0</v>
      </c>
      <c r="AK15" s="7">
        <f t="shared" si="15"/>
        <v>0</v>
      </c>
      <c r="AL15" s="20">
        <f t="shared" si="16"/>
        <v>0</v>
      </c>
      <c r="AM15" s="24">
        <f t="shared" si="17"/>
        <v>0</v>
      </c>
      <c r="AN15" s="8">
        <f t="shared" si="34"/>
        <v>0</v>
      </c>
      <c r="AO15" s="8">
        <f t="shared" si="35"/>
        <v>0</v>
      </c>
      <c r="AP15" s="25">
        <f t="shared" si="36"/>
        <v>0</v>
      </c>
      <c r="AQ15" s="91"/>
      <c r="AR15" s="14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5">
        <v>0</v>
      </c>
      <c r="AZ15" s="19">
        <f t="shared" si="18"/>
        <v>0</v>
      </c>
      <c r="BA15" s="7">
        <f t="shared" si="19"/>
        <v>0</v>
      </c>
      <c r="BB15" s="7">
        <f t="shared" si="20"/>
        <v>0</v>
      </c>
      <c r="BC15" s="7">
        <f t="shared" si="21"/>
        <v>0</v>
      </c>
      <c r="BD15" s="7">
        <f t="shared" si="22"/>
        <v>0</v>
      </c>
      <c r="BE15" s="7">
        <f t="shared" si="23"/>
        <v>0</v>
      </c>
      <c r="BF15" s="7">
        <f t="shared" si="24"/>
        <v>0</v>
      </c>
      <c r="BG15" s="20">
        <f t="shared" si="25"/>
        <v>0</v>
      </c>
      <c r="BH15" s="24">
        <f t="shared" si="26"/>
        <v>0</v>
      </c>
      <c r="BI15" s="8">
        <f t="shared" si="37"/>
        <v>0</v>
      </c>
      <c r="BJ15" s="8">
        <f t="shared" si="38"/>
        <v>0</v>
      </c>
      <c r="BK15" s="25">
        <f t="shared" si="39"/>
        <v>0</v>
      </c>
      <c r="BL15" s="91"/>
      <c r="BM15" s="42">
        <v>0</v>
      </c>
      <c r="BN15" s="43">
        <v>0</v>
      </c>
      <c r="BO15" s="43">
        <v>0</v>
      </c>
      <c r="BP15" s="43">
        <v>0</v>
      </c>
      <c r="BQ15" s="43">
        <v>0</v>
      </c>
      <c r="BR15" s="43">
        <v>0</v>
      </c>
      <c r="BS15" s="43">
        <v>0</v>
      </c>
      <c r="BT15" s="4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8">
        <v>0</v>
      </c>
      <c r="CC15" s="39">
        <v>0</v>
      </c>
      <c r="CD15" s="39">
        <v>0</v>
      </c>
      <c r="CE15" s="39">
        <v>0</v>
      </c>
      <c r="CF15" s="40">
        <v>0</v>
      </c>
      <c r="CG15" s="88"/>
      <c r="CH15" s="57">
        <f t="shared" si="27"/>
        <v>0</v>
      </c>
      <c r="CI15" s="54">
        <f t="shared" si="28"/>
        <v>0</v>
      </c>
      <c r="CJ15" s="55">
        <f t="shared" si="29"/>
        <v>0</v>
      </c>
      <c r="CK15" s="58">
        <f t="shared" si="30"/>
        <v>0</v>
      </c>
    </row>
    <row r="16" spans="1:89" x14ac:dyDescent="0.25">
      <c r="A16" s="3"/>
      <c r="B16" s="12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3">
        <v>0</v>
      </c>
      <c r="J16" s="19">
        <f t="shared" si="0"/>
        <v>0</v>
      </c>
      <c r="K16" s="7">
        <f t="shared" si="1"/>
        <v>0</v>
      </c>
      <c r="L16" s="7">
        <f t="shared" si="2"/>
        <v>0</v>
      </c>
      <c r="M16" s="7">
        <f t="shared" si="3"/>
        <v>0</v>
      </c>
      <c r="N16" s="7">
        <f t="shared" si="4"/>
        <v>0</v>
      </c>
      <c r="O16" s="7">
        <f t="shared" si="5"/>
        <v>0</v>
      </c>
      <c r="P16" s="7">
        <f t="shared" si="6"/>
        <v>0</v>
      </c>
      <c r="Q16" s="20">
        <f t="shared" si="7"/>
        <v>0</v>
      </c>
      <c r="R16" s="24">
        <f t="shared" si="8"/>
        <v>0</v>
      </c>
      <c r="S16" s="8">
        <f t="shared" si="31"/>
        <v>0</v>
      </c>
      <c r="T16" s="8">
        <f t="shared" si="32"/>
        <v>0</v>
      </c>
      <c r="U16" s="25">
        <f t="shared" si="33"/>
        <v>0</v>
      </c>
      <c r="V16" s="91"/>
      <c r="W16" s="12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13">
        <v>0</v>
      </c>
      <c r="AE16" s="19">
        <f t="shared" si="9"/>
        <v>0</v>
      </c>
      <c r="AF16" s="7">
        <f t="shared" si="10"/>
        <v>0</v>
      </c>
      <c r="AG16" s="7">
        <f t="shared" si="11"/>
        <v>0</v>
      </c>
      <c r="AH16" s="7">
        <f t="shared" si="12"/>
        <v>0</v>
      </c>
      <c r="AI16" s="7">
        <f t="shared" si="13"/>
        <v>0</v>
      </c>
      <c r="AJ16" s="7">
        <f t="shared" si="14"/>
        <v>0</v>
      </c>
      <c r="AK16" s="7">
        <f t="shared" si="15"/>
        <v>0</v>
      </c>
      <c r="AL16" s="20">
        <f t="shared" si="16"/>
        <v>0</v>
      </c>
      <c r="AM16" s="24">
        <f t="shared" si="17"/>
        <v>0</v>
      </c>
      <c r="AN16" s="8">
        <f t="shared" si="34"/>
        <v>0</v>
      </c>
      <c r="AO16" s="8">
        <f t="shared" si="35"/>
        <v>0</v>
      </c>
      <c r="AP16" s="25">
        <f t="shared" si="36"/>
        <v>0</v>
      </c>
      <c r="AQ16" s="91"/>
      <c r="AR16" s="12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13">
        <v>0</v>
      </c>
      <c r="AZ16" s="19">
        <f t="shared" si="18"/>
        <v>0</v>
      </c>
      <c r="BA16" s="7">
        <f t="shared" si="19"/>
        <v>0</v>
      </c>
      <c r="BB16" s="7">
        <f t="shared" si="20"/>
        <v>0</v>
      </c>
      <c r="BC16" s="7">
        <f t="shared" si="21"/>
        <v>0</v>
      </c>
      <c r="BD16" s="7">
        <f t="shared" si="22"/>
        <v>0</v>
      </c>
      <c r="BE16" s="7">
        <f t="shared" si="23"/>
        <v>0</v>
      </c>
      <c r="BF16" s="7">
        <f t="shared" si="24"/>
        <v>0</v>
      </c>
      <c r="BG16" s="20">
        <f t="shared" si="25"/>
        <v>0</v>
      </c>
      <c r="BH16" s="24">
        <f t="shared" si="26"/>
        <v>0</v>
      </c>
      <c r="BI16" s="8">
        <f t="shared" si="37"/>
        <v>0</v>
      </c>
      <c r="BJ16" s="8">
        <f t="shared" si="38"/>
        <v>0</v>
      </c>
      <c r="BK16" s="25">
        <f t="shared" si="39"/>
        <v>0</v>
      </c>
      <c r="BL16" s="91"/>
      <c r="BM16" s="32">
        <v>0</v>
      </c>
      <c r="BN16" s="33">
        <v>0</v>
      </c>
      <c r="BO16" s="33">
        <v>0</v>
      </c>
      <c r="BP16" s="33">
        <v>0</v>
      </c>
      <c r="BQ16" s="33">
        <v>0</v>
      </c>
      <c r="BR16" s="33">
        <v>0</v>
      </c>
      <c r="BS16" s="33">
        <v>0</v>
      </c>
      <c r="BT16" s="37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8">
        <v>0</v>
      </c>
      <c r="CC16" s="39">
        <v>0</v>
      </c>
      <c r="CD16" s="39">
        <v>0</v>
      </c>
      <c r="CE16" s="39">
        <v>0</v>
      </c>
      <c r="CF16" s="40">
        <v>0</v>
      </c>
      <c r="CG16" s="88"/>
      <c r="CH16" s="57">
        <f t="shared" si="27"/>
        <v>0</v>
      </c>
      <c r="CI16" s="54">
        <f t="shared" si="28"/>
        <v>0</v>
      </c>
      <c r="CJ16" s="55">
        <f t="shared" si="29"/>
        <v>0</v>
      </c>
      <c r="CK16" s="58">
        <f t="shared" si="30"/>
        <v>0</v>
      </c>
    </row>
    <row r="17" spans="1:89" x14ac:dyDescent="0.25">
      <c r="A17" s="2"/>
      <c r="B17" s="12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13">
        <v>0</v>
      </c>
      <c r="J17" s="19">
        <f t="shared" si="0"/>
        <v>0</v>
      </c>
      <c r="K17" s="7">
        <v>0</v>
      </c>
      <c r="L17" s="7">
        <v>0</v>
      </c>
      <c r="M17" s="7">
        <f t="shared" si="3"/>
        <v>0</v>
      </c>
      <c r="N17" s="7">
        <f t="shared" si="4"/>
        <v>0</v>
      </c>
      <c r="O17" s="7">
        <f t="shared" si="5"/>
        <v>0</v>
      </c>
      <c r="P17" s="7">
        <f t="shared" si="6"/>
        <v>0</v>
      </c>
      <c r="Q17" s="20">
        <f t="shared" si="7"/>
        <v>0</v>
      </c>
      <c r="R17" s="24">
        <v>0</v>
      </c>
      <c r="S17" s="8">
        <f t="shared" si="31"/>
        <v>0</v>
      </c>
      <c r="T17" s="8">
        <f t="shared" si="32"/>
        <v>0</v>
      </c>
      <c r="U17" s="25">
        <f>J17+K17+L17+M17</f>
        <v>0</v>
      </c>
      <c r="V17" s="91"/>
      <c r="W17" s="12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13">
        <v>0</v>
      </c>
      <c r="AE17" s="19">
        <f t="shared" si="9"/>
        <v>0</v>
      </c>
      <c r="AF17" s="7">
        <v>0</v>
      </c>
      <c r="AG17" s="7">
        <v>0</v>
      </c>
      <c r="AH17" s="7">
        <f t="shared" si="12"/>
        <v>0</v>
      </c>
      <c r="AI17" s="7">
        <f t="shared" si="13"/>
        <v>0</v>
      </c>
      <c r="AJ17" s="7">
        <f t="shared" si="14"/>
        <v>0</v>
      </c>
      <c r="AK17" s="7">
        <f t="shared" si="15"/>
        <v>0</v>
      </c>
      <c r="AL17" s="20">
        <f t="shared" si="16"/>
        <v>0</v>
      </c>
      <c r="AM17" s="24">
        <v>0</v>
      </c>
      <c r="AN17" s="8">
        <f t="shared" si="34"/>
        <v>0</v>
      </c>
      <c r="AO17" s="8">
        <f t="shared" si="35"/>
        <v>0</v>
      </c>
      <c r="AP17" s="25">
        <f>AE17+AF17+AG17+AH17</f>
        <v>0</v>
      </c>
      <c r="AQ17" s="91"/>
      <c r="AR17" s="12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13">
        <v>0</v>
      </c>
      <c r="AZ17" s="19">
        <f t="shared" si="18"/>
        <v>0</v>
      </c>
      <c r="BA17" s="7">
        <v>0</v>
      </c>
      <c r="BB17" s="7">
        <v>0</v>
      </c>
      <c r="BC17" s="7">
        <f t="shared" si="21"/>
        <v>0</v>
      </c>
      <c r="BD17" s="7">
        <f t="shared" si="22"/>
        <v>0</v>
      </c>
      <c r="BE17" s="7">
        <f t="shared" si="23"/>
        <v>0</v>
      </c>
      <c r="BF17" s="7">
        <f t="shared" si="24"/>
        <v>0</v>
      </c>
      <c r="BG17" s="20">
        <f t="shared" si="25"/>
        <v>0</v>
      </c>
      <c r="BH17" s="24">
        <v>0</v>
      </c>
      <c r="BI17" s="8">
        <f t="shared" si="37"/>
        <v>0</v>
      </c>
      <c r="BJ17" s="8">
        <f t="shared" si="38"/>
        <v>0</v>
      </c>
      <c r="BK17" s="25">
        <f>AZ17+BA17+BB17+BC17</f>
        <v>0</v>
      </c>
      <c r="BL17" s="91"/>
      <c r="BM17" s="32">
        <v>0</v>
      </c>
      <c r="BN17" s="33">
        <v>0</v>
      </c>
      <c r="BO17" s="33">
        <v>0</v>
      </c>
      <c r="BP17" s="33">
        <v>0</v>
      </c>
      <c r="BQ17" s="33">
        <v>0</v>
      </c>
      <c r="BR17" s="33">
        <v>0</v>
      </c>
      <c r="BS17" s="33">
        <v>0</v>
      </c>
      <c r="BT17" s="37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8">
        <v>0</v>
      </c>
      <c r="CC17" s="39">
        <v>0</v>
      </c>
      <c r="CD17" s="39">
        <v>0</v>
      </c>
      <c r="CE17" s="39">
        <v>0</v>
      </c>
      <c r="CF17" s="40">
        <v>0</v>
      </c>
      <c r="CG17" s="88"/>
      <c r="CH17" s="57">
        <f t="shared" si="27"/>
        <v>0</v>
      </c>
      <c r="CI17" s="54">
        <f t="shared" si="28"/>
        <v>0</v>
      </c>
      <c r="CJ17" s="55">
        <f t="shared" si="29"/>
        <v>0</v>
      </c>
      <c r="CK17" s="58">
        <f t="shared" si="30"/>
        <v>0</v>
      </c>
    </row>
    <row r="18" spans="1:89" x14ac:dyDescent="0.25">
      <c r="A18" s="3"/>
      <c r="B18" s="12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13">
        <v>0</v>
      </c>
      <c r="J18" s="19">
        <f t="shared" si="0"/>
        <v>0</v>
      </c>
      <c r="K18" s="7">
        <f t="shared" ref="K18:K23" si="40">C18*0.85</f>
        <v>0</v>
      </c>
      <c r="L18" s="7">
        <f>D18*0.7</f>
        <v>0</v>
      </c>
      <c r="M18" s="7">
        <f t="shared" si="3"/>
        <v>0</v>
      </c>
      <c r="N18" s="7">
        <f t="shared" si="4"/>
        <v>0</v>
      </c>
      <c r="O18" s="7">
        <f t="shared" si="5"/>
        <v>0</v>
      </c>
      <c r="P18" s="7">
        <f t="shared" si="6"/>
        <v>0</v>
      </c>
      <c r="Q18" s="20">
        <f t="shared" si="7"/>
        <v>0</v>
      </c>
      <c r="R18" s="24">
        <f t="shared" si="8"/>
        <v>0</v>
      </c>
      <c r="S18" s="8">
        <f t="shared" si="31"/>
        <v>0</v>
      </c>
      <c r="T18" s="8">
        <f t="shared" si="32"/>
        <v>0</v>
      </c>
      <c r="U18" s="25">
        <f>J18+K18+L18+M18</f>
        <v>0</v>
      </c>
      <c r="V18" s="91"/>
      <c r="W18" s="12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13">
        <v>0</v>
      </c>
      <c r="AE18" s="19">
        <f t="shared" si="9"/>
        <v>0</v>
      </c>
      <c r="AF18" s="7">
        <f t="shared" ref="AF18:AF23" si="41">X18*0.85</f>
        <v>0</v>
      </c>
      <c r="AG18" s="7">
        <f>Y18*0.7</f>
        <v>0</v>
      </c>
      <c r="AH18" s="7">
        <f t="shared" si="12"/>
        <v>0</v>
      </c>
      <c r="AI18" s="7">
        <f t="shared" si="13"/>
        <v>0</v>
      </c>
      <c r="AJ18" s="7">
        <f t="shared" si="14"/>
        <v>0</v>
      </c>
      <c r="AK18" s="7">
        <f t="shared" si="15"/>
        <v>0</v>
      </c>
      <c r="AL18" s="20">
        <f t="shared" si="16"/>
        <v>0</v>
      </c>
      <c r="AM18" s="24">
        <f t="shared" ref="AM18:AM22" si="42">SUM(AE18:AL18)</f>
        <v>0</v>
      </c>
      <c r="AN18" s="8">
        <f t="shared" si="34"/>
        <v>0</v>
      </c>
      <c r="AO18" s="8">
        <f t="shared" si="35"/>
        <v>0</v>
      </c>
      <c r="AP18" s="25">
        <f>AE18+AF18+AG18+AH18</f>
        <v>0</v>
      </c>
      <c r="AQ18" s="91"/>
      <c r="AR18" s="12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13">
        <v>0</v>
      </c>
      <c r="AZ18" s="19">
        <f t="shared" si="18"/>
        <v>0</v>
      </c>
      <c r="BA18" s="7">
        <f t="shared" ref="BA18:BA23" si="43">AS18*0.85</f>
        <v>0</v>
      </c>
      <c r="BB18" s="7">
        <f>AT18*0.7</f>
        <v>0</v>
      </c>
      <c r="BC18" s="7">
        <f t="shared" si="21"/>
        <v>0</v>
      </c>
      <c r="BD18" s="7">
        <f t="shared" si="22"/>
        <v>0</v>
      </c>
      <c r="BE18" s="7">
        <f t="shared" si="23"/>
        <v>0</v>
      </c>
      <c r="BF18" s="7">
        <f t="shared" si="24"/>
        <v>0</v>
      </c>
      <c r="BG18" s="20">
        <f t="shared" si="25"/>
        <v>0</v>
      </c>
      <c r="BH18" s="24">
        <f t="shared" ref="BH18:BH22" si="44">SUM(AZ18:BG18)</f>
        <v>0</v>
      </c>
      <c r="BI18" s="8">
        <f t="shared" si="37"/>
        <v>0</v>
      </c>
      <c r="BJ18" s="8">
        <f t="shared" si="38"/>
        <v>0</v>
      </c>
      <c r="BK18" s="25">
        <f>AZ18+BA18+BB18+BC18</f>
        <v>0</v>
      </c>
      <c r="BL18" s="91"/>
      <c r="BM18" s="32">
        <v>0</v>
      </c>
      <c r="BN18" s="33">
        <v>0</v>
      </c>
      <c r="BO18" s="33">
        <v>0</v>
      </c>
      <c r="BP18" s="33">
        <v>0</v>
      </c>
      <c r="BQ18" s="33">
        <v>0</v>
      </c>
      <c r="BR18" s="33">
        <v>0</v>
      </c>
      <c r="BS18" s="33">
        <v>0</v>
      </c>
      <c r="BT18" s="37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8">
        <v>0</v>
      </c>
      <c r="CC18" s="39">
        <v>0</v>
      </c>
      <c r="CD18" s="39">
        <v>0</v>
      </c>
      <c r="CE18" s="39">
        <v>0</v>
      </c>
      <c r="CF18" s="40">
        <v>0</v>
      </c>
      <c r="CG18" s="88"/>
      <c r="CH18" s="57">
        <f t="shared" si="27"/>
        <v>0</v>
      </c>
      <c r="CI18" s="54">
        <f t="shared" si="28"/>
        <v>0</v>
      </c>
      <c r="CJ18" s="55">
        <f t="shared" si="29"/>
        <v>0</v>
      </c>
      <c r="CK18" s="58">
        <f t="shared" si="30"/>
        <v>0</v>
      </c>
    </row>
    <row r="19" spans="1:89" x14ac:dyDescent="0.25">
      <c r="A19" s="2"/>
      <c r="B19" s="12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13">
        <v>0</v>
      </c>
      <c r="J19" s="19">
        <f t="shared" si="0"/>
        <v>0</v>
      </c>
      <c r="K19" s="7">
        <f t="shared" si="40"/>
        <v>0</v>
      </c>
      <c r="L19" s="7">
        <f>D19*0.7</f>
        <v>0</v>
      </c>
      <c r="M19" s="7">
        <f t="shared" si="3"/>
        <v>0</v>
      </c>
      <c r="N19" s="7">
        <f t="shared" si="4"/>
        <v>0</v>
      </c>
      <c r="O19" s="7">
        <f t="shared" si="5"/>
        <v>0</v>
      </c>
      <c r="P19" s="7">
        <f t="shared" si="6"/>
        <v>0</v>
      </c>
      <c r="Q19" s="20">
        <f t="shared" si="7"/>
        <v>0</v>
      </c>
      <c r="R19" s="24">
        <f t="shared" si="8"/>
        <v>0</v>
      </c>
      <c r="S19" s="8">
        <f t="shared" si="31"/>
        <v>0</v>
      </c>
      <c r="T19" s="8">
        <f t="shared" si="32"/>
        <v>0</v>
      </c>
      <c r="U19" s="25">
        <f t="shared" si="33"/>
        <v>0</v>
      </c>
      <c r="V19" s="91"/>
      <c r="W19" s="12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13">
        <v>0</v>
      </c>
      <c r="AE19" s="19">
        <f t="shared" si="9"/>
        <v>0</v>
      </c>
      <c r="AF19" s="7">
        <f t="shared" si="41"/>
        <v>0</v>
      </c>
      <c r="AG19" s="7">
        <f>Y19*0.7</f>
        <v>0</v>
      </c>
      <c r="AH19" s="7">
        <f t="shared" si="12"/>
        <v>0</v>
      </c>
      <c r="AI19" s="7">
        <f t="shared" si="13"/>
        <v>0</v>
      </c>
      <c r="AJ19" s="7">
        <f t="shared" si="14"/>
        <v>0</v>
      </c>
      <c r="AK19" s="7">
        <f t="shared" si="15"/>
        <v>0</v>
      </c>
      <c r="AL19" s="20">
        <f t="shared" si="16"/>
        <v>0</v>
      </c>
      <c r="AM19" s="24">
        <f t="shared" si="42"/>
        <v>0</v>
      </c>
      <c r="AN19" s="8">
        <f t="shared" si="34"/>
        <v>0</v>
      </c>
      <c r="AO19" s="8">
        <f t="shared" si="35"/>
        <v>0</v>
      </c>
      <c r="AP19" s="25">
        <f t="shared" ref="AP19:AP22" si="45">AE19+AF19+AG19+AH19</f>
        <v>0</v>
      </c>
      <c r="AQ19" s="91"/>
      <c r="AR19" s="12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13">
        <v>0</v>
      </c>
      <c r="AZ19" s="19">
        <f t="shared" si="18"/>
        <v>0</v>
      </c>
      <c r="BA19" s="7">
        <f t="shared" si="43"/>
        <v>0</v>
      </c>
      <c r="BB19" s="7">
        <f>AT19*0.7</f>
        <v>0</v>
      </c>
      <c r="BC19" s="7">
        <f t="shared" si="21"/>
        <v>0</v>
      </c>
      <c r="BD19" s="7">
        <f t="shared" si="22"/>
        <v>0</v>
      </c>
      <c r="BE19" s="7">
        <f t="shared" si="23"/>
        <v>0</v>
      </c>
      <c r="BF19" s="7">
        <f t="shared" si="24"/>
        <v>0</v>
      </c>
      <c r="BG19" s="20">
        <f t="shared" si="25"/>
        <v>0</v>
      </c>
      <c r="BH19" s="24">
        <f t="shared" si="44"/>
        <v>0</v>
      </c>
      <c r="BI19" s="8">
        <f t="shared" si="37"/>
        <v>0</v>
      </c>
      <c r="BJ19" s="8">
        <f t="shared" si="38"/>
        <v>0</v>
      </c>
      <c r="BK19" s="25">
        <f t="shared" ref="BK19:BK22" si="46">AZ19+BA19+BB19+BC19</f>
        <v>0</v>
      </c>
      <c r="BL19" s="91"/>
      <c r="BM19" s="32">
        <v>0</v>
      </c>
      <c r="BN19" s="33">
        <v>0</v>
      </c>
      <c r="BO19" s="33">
        <v>0</v>
      </c>
      <c r="BP19" s="33">
        <v>0</v>
      </c>
      <c r="BQ19" s="33">
        <v>0</v>
      </c>
      <c r="BR19" s="33">
        <v>0</v>
      </c>
      <c r="BS19" s="33">
        <v>0</v>
      </c>
      <c r="BT19" s="37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8">
        <v>0</v>
      </c>
      <c r="CC19" s="39">
        <v>0</v>
      </c>
      <c r="CD19" s="39">
        <v>0</v>
      </c>
      <c r="CE19" s="39">
        <v>0</v>
      </c>
      <c r="CF19" s="40">
        <v>0</v>
      </c>
      <c r="CG19" s="88"/>
      <c r="CH19" s="57">
        <f t="shared" si="27"/>
        <v>0</v>
      </c>
      <c r="CI19" s="54">
        <f t="shared" si="28"/>
        <v>0</v>
      </c>
      <c r="CJ19" s="55">
        <f t="shared" si="29"/>
        <v>0</v>
      </c>
      <c r="CK19" s="58">
        <f t="shared" si="30"/>
        <v>0</v>
      </c>
    </row>
    <row r="20" spans="1:89" x14ac:dyDescent="0.25">
      <c r="A20" s="2"/>
      <c r="B20" s="12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13">
        <v>0</v>
      </c>
      <c r="J20" s="19">
        <f t="shared" si="0"/>
        <v>0</v>
      </c>
      <c r="K20" s="7">
        <f t="shared" si="40"/>
        <v>0</v>
      </c>
      <c r="L20" s="7">
        <f>D20*0.7</f>
        <v>0</v>
      </c>
      <c r="M20" s="7">
        <f t="shared" si="3"/>
        <v>0</v>
      </c>
      <c r="N20" s="7">
        <f t="shared" si="4"/>
        <v>0</v>
      </c>
      <c r="O20" s="7">
        <f t="shared" si="5"/>
        <v>0</v>
      </c>
      <c r="P20" s="7">
        <f t="shared" si="6"/>
        <v>0</v>
      </c>
      <c r="Q20" s="20">
        <f t="shared" si="7"/>
        <v>0</v>
      </c>
      <c r="R20" s="24">
        <f t="shared" si="8"/>
        <v>0</v>
      </c>
      <c r="S20" s="8">
        <f t="shared" si="31"/>
        <v>0</v>
      </c>
      <c r="T20" s="8">
        <f t="shared" si="32"/>
        <v>0</v>
      </c>
      <c r="U20" s="25">
        <f t="shared" si="33"/>
        <v>0</v>
      </c>
      <c r="V20" s="91"/>
      <c r="W20" s="12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13">
        <v>0</v>
      </c>
      <c r="AE20" s="19">
        <f t="shared" si="9"/>
        <v>0</v>
      </c>
      <c r="AF20" s="7">
        <f t="shared" si="41"/>
        <v>0</v>
      </c>
      <c r="AG20" s="7">
        <f>Y20*0.7</f>
        <v>0</v>
      </c>
      <c r="AH20" s="7">
        <f t="shared" si="12"/>
        <v>0</v>
      </c>
      <c r="AI20" s="7">
        <f t="shared" si="13"/>
        <v>0</v>
      </c>
      <c r="AJ20" s="7">
        <f t="shared" si="14"/>
        <v>0</v>
      </c>
      <c r="AK20" s="7">
        <f t="shared" si="15"/>
        <v>0</v>
      </c>
      <c r="AL20" s="20">
        <f t="shared" si="16"/>
        <v>0</v>
      </c>
      <c r="AM20" s="24">
        <f t="shared" si="42"/>
        <v>0</v>
      </c>
      <c r="AN20" s="8">
        <f t="shared" si="34"/>
        <v>0</v>
      </c>
      <c r="AO20" s="8">
        <f t="shared" si="35"/>
        <v>0</v>
      </c>
      <c r="AP20" s="25">
        <f t="shared" si="45"/>
        <v>0</v>
      </c>
      <c r="AQ20" s="91"/>
      <c r="AR20" s="12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13">
        <v>0</v>
      </c>
      <c r="AZ20" s="19">
        <f t="shared" si="18"/>
        <v>0</v>
      </c>
      <c r="BA20" s="7">
        <f t="shared" si="43"/>
        <v>0</v>
      </c>
      <c r="BB20" s="7">
        <f>AT20*0.7</f>
        <v>0</v>
      </c>
      <c r="BC20" s="7">
        <f t="shared" si="21"/>
        <v>0</v>
      </c>
      <c r="BD20" s="7">
        <f t="shared" si="22"/>
        <v>0</v>
      </c>
      <c r="BE20" s="7">
        <f t="shared" si="23"/>
        <v>0</v>
      </c>
      <c r="BF20" s="7">
        <f t="shared" si="24"/>
        <v>0</v>
      </c>
      <c r="BG20" s="20">
        <f t="shared" si="25"/>
        <v>0</v>
      </c>
      <c r="BH20" s="24">
        <f t="shared" si="44"/>
        <v>0</v>
      </c>
      <c r="BI20" s="8">
        <f t="shared" si="37"/>
        <v>0</v>
      </c>
      <c r="BJ20" s="8">
        <f t="shared" si="38"/>
        <v>0</v>
      </c>
      <c r="BK20" s="25">
        <f t="shared" si="46"/>
        <v>0</v>
      </c>
      <c r="BL20" s="91"/>
      <c r="BM20" s="32">
        <v>0</v>
      </c>
      <c r="BN20" s="33">
        <v>0</v>
      </c>
      <c r="BO20" s="33">
        <v>0</v>
      </c>
      <c r="BP20" s="33">
        <v>0</v>
      </c>
      <c r="BQ20" s="33">
        <v>0</v>
      </c>
      <c r="BR20" s="33">
        <v>0</v>
      </c>
      <c r="BS20" s="33">
        <v>0</v>
      </c>
      <c r="BT20" s="37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8">
        <v>0</v>
      </c>
      <c r="CC20" s="39">
        <v>0</v>
      </c>
      <c r="CD20" s="39">
        <v>0</v>
      </c>
      <c r="CE20" s="39">
        <v>0</v>
      </c>
      <c r="CF20" s="40">
        <v>0</v>
      </c>
      <c r="CG20" s="88"/>
      <c r="CH20" s="57">
        <f t="shared" si="27"/>
        <v>0</v>
      </c>
      <c r="CI20" s="54">
        <f t="shared" si="28"/>
        <v>0</v>
      </c>
      <c r="CJ20" s="55">
        <f t="shared" si="29"/>
        <v>0</v>
      </c>
      <c r="CK20" s="58">
        <f t="shared" si="30"/>
        <v>0</v>
      </c>
    </row>
    <row r="21" spans="1:89" x14ac:dyDescent="0.25">
      <c r="A21" s="2"/>
      <c r="B21" s="12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13">
        <v>0</v>
      </c>
      <c r="J21" s="19">
        <f t="shared" si="0"/>
        <v>0</v>
      </c>
      <c r="K21" s="7">
        <f t="shared" si="40"/>
        <v>0</v>
      </c>
      <c r="L21" s="7">
        <f>D21*0.7</f>
        <v>0</v>
      </c>
      <c r="M21" s="7">
        <f t="shared" si="3"/>
        <v>0</v>
      </c>
      <c r="N21" s="7">
        <f t="shared" si="4"/>
        <v>0</v>
      </c>
      <c r="O21" s="7">
        <f t="shared" si="5"/>
        <v>0</v>
      </c>
      <c r="P21" s="7">
        <f t="shared" si="6"/>
        <v>0</v>
      </c>
      <c r="Q21" s="20">
        <f t="shared" si="7"/>
        <v>0</v>
      </c>
      <c r="R21" s="24">
        <f t="shared" si="8"/>
        <v>0</v>
      </c>
      <c r="S21" s="8">
        <f t="shared" si="31"/>
        <v>0</v>
      </c>
      <c r="T21" s="8">
        <f t="shared" si="32"/>
        <v>0</v>
      </c>
      <c r="U21" s="25">
        <f t="shared" si="33"/>
        <v>0</v>
      </c>
      <c r="V21" s="91"/>
      <c r="W21" s="12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13">
        <v>0</v>
      </c>
      <c r="AE21" s="19">
        <f t="shared" si="9"/>
        <v>0</v>
      </c>
      <c r="AF21" s="7">
        <f t="shared" si="41"/>
        <v>0</v>
      </c>
      <c r="AG21" s="7">
        <f>Y21*0.7</f>
        <v>0</v>
      </c>
      <c r="AH21" s="7">
        <f t="shared" si="12"/>
        <v>0</v>
      </c>
      <c r="AI21" s="7">
        <f t="shared" si="13"/>
        <v>0</v>
      </c>
      <c r="AJ21" s="7">
        <f t="shared" si="14"/>
        <v>0</v>
      </c>
      <c r="AK21" s="7">
        <f t="shared" si="15"/>
        <v>0</v>
      </c>
      <c r="AL21" s="20">
        <f t="shared" si="16"/>
        <v>0</v>
      </c>
      <c r="AM21" s="24">
        <f t="shared" si="42"/>
        <v>0</v>
      </c>
      <c r="AN21" s="8">
        <f t="shared" si="34"/>
        <v>0</v>
      </c>
      <c r="AO21" s="8">
        <f t="shared" si="35"/>
        <v>0</v>
      </c>
      <c r="AP21" s="25">
        <f t="shared" si="45"/>
        <v>0</v>
      </c>
      <c r="AQ21" s="91"/>
      <c r="AR21" s="12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13">
        <v>0</v>
      </c>
      <c r="AZ21" s="19">
        <f t="shared" si="18"/>
        <v>0</v>
      </c>
      <c r="BA21" s="7">
        <f t="shared" si="43"/>
        <v>0</v>
      </c>
      <c r="BB21" s="7">
        <f>AT21*0.7</f>
        <v>0</v>
      </c>
      <c r="BC21" s="7">
        <f t="shared" si="21"/>
        <v>0</v>
      </c>
      <c r="BD21" s="7">
        <f t="shared" si="22"/>
        <v>0</v>
      </c>
      <c r="BE21" s="7">
        <f t="shared" si="23"/>
        <v>0</v>
      </c>
      <c r="BF21" s="7">
        <f t="shared" si="24"/>
        <v>0</v>
      </c>
      <c r="BG21" s="20">
        <f t="shared" si="25"/>
        <v>0</v>
      </c>
      <c r="BH21" s="24">
        <f t="shared" si="44"/>
        <v>0</v>
      </c>
      <c r="BI21" s="8">
        <f t="shared" si="37"/>
        <v>0</v>
      </c>
      <c r="BJ21" s="8">
        <f t="shared" si="38"/>
        <v>0</v>
      </c>
      <c r="BK21" s="25">
        <f t="shared" si="46"/>
        <v>0</v>
      </c>
      <c r="BL21" s="91"/>
      <c r="BM21" s="32">
        <v>0</v>
      </c>
      <c r="BN21" s="33">
        <v>0</v>
      </c>
      <c r="BO21" s="33">
        <v>0</v>
      </c>
      <c r="BP21" s="33">
        <v>0</v>
      </c>
      <c r="BQ21" s="33">
        <v>0</v>
      </c>
      <c r="BR21" s="33">
        <v>0</v>
      </c>
      <c r="BS21" s="33">
        <v>0</v>
      </c>
      <c r="BT21" s="37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8">
        <v>0</v>
      </c>
      <c r="CC21" s="39">
        <v>0</v>
      </c>
      <c r="CD21" s="39">
        <v>0</v>
      </c>
      <c r="CE21" s="39">
        <v>0</v>
      </c>
      <c r="CF21" s="40">
        <v>0</v>
      </c>
      <c r="CG21" s="88"/>
      <c r="CH21" s="57">
        <f t="shared" si="27"/>
        <v>0</v>
      </c>
      <c r="CI21" s="54">
        <f t="shared" si="28"/>
        <v>0</v>
      </c>
      <c r="CJ21" s="55">
        <f t="shared" si="29"/>
        <v>0</v>
      </c>
      <c r="CK21" s="58">
        <f t="shared" si="30"/>
        <v>0</v>
      </c>
    </row>
    <row r="22" spans="1:89" x14ac:dyDescent="0.25">
      <c r="A22" s="2"/>
      <c r="B22" s="12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13">
        <v>0</v>
      </c>
      <c r="J22" s="19">
        <f t="shared" si="0"/>
        <v>0</v>
      </c>
      <c r="K22" s="7">
        <f t="shared" si="40"/>
        <v>0</v>
      </c>
      <c r="L22" s="7">
        <f>D22*0.7</f>
        <v>0</v>
      </c>
      <c r="M22" s="7">
        <f t="shared" si="3"/>
        <v>0</v>
      </c>
      <c r="N22" s="7">
        <f t="shared" si="4"/>
        <v>0</v>
      </c>
      <c r="O22" s="7">
        <f t="shared" si="5"/>
        <v>0</v>
      </c>
      <c r="P22" s="7">
        <f t="shared" si="6"/>
        <v>0</v>
      </c>
      <c r="Q22" s="20">
        <f t="shared" si="7"/>
        <v>0</v>
      </c>
      <c r="R22" s="24">
        <f t="shared" si="8"/>
        <v>0</v>
      </c>
      <c r="S22" s="8">
        <f t="shared" si="31"/>
        <v>0</v>
      </c>
      <c r="T22" s="8">
        <f t="shared" si="32"/>
        <v>0</v>
      </c>
      <c r="U22" s="25">
        <f t="shared" si="33"/>
        <v>0</v>
      </c>
      <c r="V22" s="91"/>
      <c r="W22" s="12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13">
        <v>0</v>
      </c>
      <c r="AE22" s="19">
        <f t="shared" si="9"/>
        <v>0</v>
      </c>
      <c r="AF22" s="7">
        <f t="shared" si="41"/>
        <v>0</v>
      </c>
      <c r="AG22" s="7">
        <f>Y22*0.7</f>
        <v>0</v>
      </c>
      <c r="AH22" s="7">
        <f t="shared" si="12"/>
        <v>0</v>
      </c>
      <c r="AI22" s="7">
        <f t="shared" si="13"/>
        <v>0</v>
      </c>
      <c r="AJ22" s="7">
        <f t="shared" si="14"/>
        <v>0</v>
      </c>
      <c r="AK22" s="7">
        <f t="shared" si="15"/>
        <v>0</v>
      </c>
      <c r="AL22" s="20">
        <f t="shared" si="16"/>
        <v>0</v>
      </c>
      <c r="AM22" s="24">
        <f t="shared" si="42"/>
        <v>0</v>
      </c>
      <c r="AN22" s="8">
        <f t="shared" si="34"/>
        <v>0</v>
      </c>
      <c r="AO22" s="8">
        <f t="shared" si="35"/>
        <v>0</v>
      </c>
      <c r="AP22" s="25">
        <f t="shared" si="45"/>
        <v>0</v>
      </c>
      <c r="AQ22" s="91"/>
      <c r="AR22" s="12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13">
        <v>0</v>
      </c>
      <c r="AZ22" s="19">
        <f t="shared" si="18"/>
        <v>0</v>
      </c>
      <c r="BA22" s="7">
        <f t="shared" si="43"/>
        <v>0</v>
      </c>
      <c r="BB22" s="7">
        <f>AT22*0.7</f>
        <v>0</v>
      </c>
      <c r="BC22" s="7">
        <f t="shared" si="21"/>
        <v>0</v>
      </c>
      <c r="BD22" s="7">
        <f t="shared" si="22"/>
        <v>0</v>
      </c>
      <c r="BE22" s="7">
        <f t="shared" si="23"/>
        <v>0</v>
      </c>
      <c r="BF22" s="7">
        <f t="shared" si="24"/>
        <v>0</v>
      </c>
      <c r="BG22" s="20">
        <f t="shared" si="25"/>
        <v>0</v>
      </c>
      <c r="BH22" s="24">
        <f t="shared" si="44"/>
        <v>0</v>
      </c>
      <c r="BI22" s="8">
        <f t="shared" si="37"/>
        <v>0</v>
      </c>
      <c r="BJ22" s="8">
        <f t="shared" si="38"/>
        <v>0</v>
      </c>
      <c r="BK22" s="25">
        <f t="shared" si="46"/>
        <v>0</v>
      </c>
      <c r="BL22" s="91"/>
      <c r="BM22" s="32">
        <v>0</v>
      </c>
      <c r="BN22" s="33">
        <v>0</v>
      </c>
      <c r="BO22" s="33">
        <v>0</v>
      </c>
      <c r="BP22" s="33">
        <v>0</v>
      </c>
      <c r="BQ22" s="33">
        <v>0</v>
      </c>
      <c r="BR22" s="33">
        <v>0</v>
      </c>
      <c r="BS22" s="33">
        <v>0</v>
      </c>
      <c r="BT22" s="37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8">
        <v>0</v>
      </c>
      <c r="CC22" s="39">
        <v>0</v>
      </c>
      <c r="CD22" s="39">
        <v>0</v>
      </c>
      <c r="CE22" s="39">
        <v>0</v>
      </c>
      <c r="CF22" s="40">
        <v>0</v>
      </c>
      <c r="CG22" s="88"/>
      <c r="CH22" s="57">
        <f>(R23+AM22+BH22+CC22)/4</f>
        <v>0</v>
      </c>
      <c r="CI22" s="54">
        <f t="shared" ref="CI22:CK23" si="47">(S22+AN22+BI22+CD22)/4</f>
        <v>0</v>
      </c>
      <c r="CJ22" s="55">
        <f t="shared" si="47"/>
        <v>0</v>
      </c>
      <c r="CK22" s="58">
        <f t="shared" si="47"/>
        <v>0</v>
      </c>
    </row>
    <row r="23" spans="1:89" ht="15.75" thickBot="1" x14ac:dyDescent="0.3">
      <c r="A23" s="2"/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8">
        <v>0</v>
      </c>
      <c r="J23" s="21">
        <f t="shared" si="0"/>
        <v>0</v>
      </c>
      <c r="K23" s="22">
        <f t="shared" si="40"/>
        <v>0</v>
      </c>
      <c r="L23" s="22">
        <v>1</v>
      </c>
      <c r="M23" s="22">
        <f t="shared" si="3"/>
        <v>0</v>
      </c>
      <c r="N23" s="22">
        <f t="shared" si="4"/>
        <v>0</v>
      </c>
      <c r="O23" s="22">
        <f t="shared" si="5"/>
        <v>0</v>
      </c>
      <c r="P23" s="22">
        <f t="shared" si="6"/>
        <v>0</v>
      </c>
      <c r="Q23" s="23">
        <f t="shared" si="7"/>
        <v>0</v>
      </c>
      <c r="R23" s="26">
        <f>SUM(J22:Q22)</f>
        <v>0</v>
      </c>
      <c r="S23" s="27">
        <f t="shared" si="31"/>
        <v>0</v>
      </c>
      <c r="T23" s="27">
        <f t="shared" si="32"/>
        <v>0</v>
      </c>
      <c r="U23" s="28">
        <v>0</v>
      </c>
      <c r="V23" s="91"/>
      <c r="W23" s="16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8">
        <v>0</v>
      </c>
      <c r="AE23" s="21">
        <f t="shared" si="9"/>
        <v>0</v>
      </c>
      <c r="AF23" s="22">
        <f t="shared" si="41"/>
        <v>0</v>
      </c>
      <c r="AG23" s="22">
        <v>1</v>
      </c>
      <c r="AH23" s="22">
        <f t="shared" si="12"/>
        <v>0</v>
      </c>
      <c r="AI23" s="22">
        <f t="shared" si="13"/>
        <v>0</v>
      </c>
      <c r="AJ23" s="22">
        <f t="shared" si="14"/>
        <v>0</v>
      </c>
      <c r="AK23" s="22">
        <f t="shared" si="15"/>
        <v>0</v>
      </c>
      <c r="AL23" s="23">
        <f t="shared" si="16"/>
        <v>0</v>
      </c>
      <c r="AM23" s="26">
        <f>SUM(AE22:AL22)</f>
        <v>0</v>
      </c>
      <c r="AN23" s="27">
        <f t="shared" si="34"/>
        <v>0</v>
      </c>
      <c r="AO23" s="27">
        <f t="shared" si="35"/>
        <v>0</v>
      </c>
      <c r="AP23" s="28">
        <v>0</v>
      </c>
      <c r="AQ23" s="91"/>
      <c r="AR23" s="16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8">
        <v>0</v>
      </c>
      <c r="AZ23" s="21">
        <f t="shared" si="18"/>
        <v>0</v>
      </c>
      <c r="BA23" s="22">
        <f t="shared" si="43"/>
        <v>0</v>
      </c>
      <c r="BB23" s="22">
        <v>1</v>
      </c>
      <c r="BC23" s="22">
        <f t="shared" si="21"/>
        <v>0</v>
      </c>
      <c r="BD23" s="22">
        <f t="shared" si="22"/>
        <v>0</v>
      </c>
      <c r="BE23" s="22">
        <f t="shared" si="23"/>
        <v>0</v>
      </c>
      <c r="BF23" s="22">
        <f t="shared" si="24"/>
        <v>0</v>
      </c>
      <c r="BG23" s="23">
        <f t="shared" si="25"/>
        <v>0</v>
      </c>
      <c r="BH23" s="26">
        <f>SUM(AZ22:BG22)</f>
        <v>0</v>
      </c>
      <c r="BI23" s="27">
        <f t="shared" si="37"/>
        <v>0</v>
      </c>
      <c r="BJ23" s="27">
        <f t="shared" si="38"/>
        <v>0</v>
      </c>
      <c r="BK23" s="28">
        <v>0</v>
      </c>
      <c r="BL23" s="91"/>
      <c r="BM23" s="45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7">
        <v>0</v>
      </c>
      <c r="BU23" s="48">
        <v>0</v>
      </c>
      <c r="BV23" s="48">
        <v>0</v>
      </c>
      <c r="BW23" s="48">
        <v>1</v>
      </c>
      <c r="BX23" s="48">
        <v>0</v>
      </c>
      <c r="BY23" s="48">
        <v>0</v>
      </c>
      <c r="BZ23" s="48">
        <v>0</v>
      </c>
      <c r="CA23" s="48">
        <v>0</v>
      </c>
      <c r="CB23" s="49">
        <v>0</v>
      </c>
      <c r="CC23" s="50">
        <v>0</v>
      </c>
      <c r="CD23" s="50">
        <v>0</v>
      </c>
      <c r="CE23" s="50">
        <v>0</v>
      </c>
      <c r="CF23" s="51">
        <v>0</v>
      </c>
      <c r="CG23" s="88"/>
      <c r="CH23" s="59" t="e">
        <f>(#REF!+AM23+BH23+CC23)/4</f>
        <v>#REF!</v>
      </c>
      <c r="CI23" s="60">
        <f t="shared" si="47"/>
        <v>0</v>
      </c>
      <c r="CJ23" s="61">
        <f t="shared" si="47"/>
        <v>0</v>
      </c>
      <c r="CK23" s="62">
        <f t="shared" si="47"/>
        <v>0</v>
      </c>
    </row>
    <row r="24" spans="1:89" x14ac:dyDescent="0.25">
      <c r="V24" s="93"/>
    </row>
    <row r="26" spans="1:89" ht="25.5" x14ac:dyDescent="0.25">
      <c r="B26" s="73" t="s">
        <v>76</v>
      </c>
      <c r="C26" s="73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</row>
    <row r="27" spans="1:89" ht="25.5" x14ac:dyDescent="0.25">
      <c r="B27" s="73" t="s">
        <v>77</v>
      </c>
      <c r="C27" s="72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</row>
    <row r="28" spans="1:89" ht="25.5" x14ac:dyDescent="0.25">
      <c r="B28" s="73" t="s">
        <v>78</v>
      </c>
      <c r="C28" s="72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</row>
    <row r="29" spans="1:89" ht="25.5" x14ac:dyDescent="0.25">
      <c r="B29" s="73" t="s">
        <v>80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</row>
  </sheetData>
  <mergeCells count="5">
    <mergeCell ref="CH3:CK3"/>
    <mergeCell ref="B3:U3"/>
    <mergeCell ref="W3:AP3"/>
    <mergeCell ref="AR3:BK3"/>
    <mergeCell ref="BM3:C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620E9-B73F-402E-A03F-F0E4C98FF1B0}">
  <dimension ref="A1:U27"/>
  <sheetViews>
    <sheetView workbookViewId="0">
      <selection activeCell="H2" sqref="H2"/>
    </sheetView>
  </sheetViews>
  <sheetFormatPr defaultColWidth="8.85546875" defaultRowHeight="15" x14ac:dyDescent="0.25"/>
  <cols>
    <col min="1" max="1" width="20.140625" customWidth="1"/>
    <col min="2" max="2" width="9.85546875" customWidth="1"/>
    <col min="3" max="3" width="24.7109375" customWidth="1"/>
    <col min="4" max="4" width="17.42578125" customWidth="1"/>
    <col min="5" max="5" width="27.28515625" customWidth="1"/>
    <col min="6" max="6" width="14" customWidth="1"/>
    <col min="7" max="7" width="14.42578125" customWidth="1"/>
    <col min="8" max="8" width="13.28515625" customWidth="1"/>
    <col min="9" max="9" width="13.7109375" customWidth="1"/>
    <col min="10" max="10" width="15.7109375" customWidth="1"/>
  </cols>
  <sheetData>
    <row r="1" spans="1:11" ht="24" customHeight="1" x14ac:dyDescent="0.3">
      <c r="A1" s="75" t="s">
        <v>8</v>
      </c>
      <c r="B1" s="75" t="s">
        <v>9</v>
      </c>
      <c r="C1" s="75" t="s">
        <v>58</v>
      </c>
      <c r="D1" s="75" t="s">
        <v>57</v>
      </c>
      <c r="E1" s="75" t="s">
        <v>79</v>
      </c>
      <c r="F1" s="75" t="s">
        <v>81</v>
      </c>
      <c r="G1" s="78" t="s">
        <v>10</v>
      </c>
      <c r="H1" s="75" t="s">
        <v>11</v>
      </c>
      <c r="I1" s="5"/>
      <c r="J1" s="5"/>
      <c r="K1" s="6"/>
    </row>
    <row r="2" spans="1:11" ht="37.5" x14ac:dyDescent="0.3">
      <c r="A2" s="76" t="s">
        <v>12</v>
      </c>
      <c r="B2" s="76"/>
      <c r="C2" s="76"/>
      <c r="D2" s="76"/>
      <c r="E2" s="76" t="s">
        <v>38</v>
      </c>
      <c r="F2" s="76" t="s">
        <v>82</v>
      </c>
      <c r="G2" s="76">
        <v>91</v>
      </c>
      <c r="H2" s="76" t="s">
        <v>0</v>
      </c>
      <c r="I2" s="6"/>
      <c r="J2" s="6"/>
      <c r="K2" s="6"/>
    </row>
    <row r="3" spans="1:11" ht="18.75" x14ac:dyDescent="0.3">
      <c r="A3" s="77"/>
      <c r="B3" s="77"/>
      <c r="C3" s="77"/>
      <c r="D3" s="77"/>
      <c r="E3" s="77"/>
      <c r="F3" s="77"/>
      <c r="G3" s="77"/>
      <c r="H3" s="77"/>
    </row>
    <row r="4" spans="1:11" ht="18.75" x14ac:dyDescent="0.3">
      <c r="A4" s="77"/>
      <c r="B4" s="77"/>
      <c r="C4" s="77"/>
      <c r="D4" s="77"/>
      <c r="E4" s="77"/>
      <c r="F4" s="77"/>
      <c r="G4" s="77"/>
      <c r="H4" s="77"/>
    </row>
    <row r="5" spans="1:11" ht="18.75" x14ac:dyDescent="0.3">
      <c r="A5" s="77"/>
      <c r="B5" s="77"/>
      <c r="C5" s="77"/>
      <c r="D5" s="77"/>
      <c r="E5" s="77"/>
      <c r="F5" s="77"/>
      <c r="G5" s="77"/>
      <c r="H5" s="77"/>
    </row>
    <row r="6" spans="1:11" ht="18.75" x14ac:dyDescent="0.3">
      <c r="A6" s="77"/>
      <c r="B6" s="77"/>
      <c r="C6" s="77"/>
      <c r="D6" s="77"/>
      <c r="E6" s="77"/>
      <c r="F6" s="77"/>
      <c r="G6" s="77"/>
      <c r="H6" s="77"/>
    </row>
    <row r="7" spans="1:11" ht="18.75" x14ac:dyDescent="0.3">
      <c r="A7" s="77"/>
      <c r="B7" s="77"/>
      <c r="C7" s="77"/>
      <c r="D7" s="77"/>
      <c r="E7" s="77"/>
      <c r="F7" s="77"/>
      <c r="G7" s="77"/>
      <c r="H7" s="77"/>
    </row>
    <row r="8" spans="1:11" ht="18.75" x14ac:dyDescent="0.3">
      <c r="A8" s="77"/>
      <c r="B8" s="77"/>
      <c r="C8" s="77"/>
      <c r="D8" s="77"/>
      <c r="E8" s="77"/>
      <c r="F8" s="77"/>
      <c r="G8" s="77"/>
      <c r="H8" s="77"/>
    </row>
    <row r="9" spans="1:11" ht="18.75" x14ac:dyDescent="0.3">
      <c r="A9" s="77"/>
      <c r="B9" s="77"/>
      <c r="C9" s="77"/>
      <c r="D9" s="77"/>
      <c r="E9" s="77"/>
      <c r="F9" s="77"/>
      <c r="G9" s="77"/>
      <c r="H9" s="77"/>
    </row>
    <row r="10" spans="1:11" ht="18.75" x14ac:dyDescent="0.3">
      <c r="A10" s="77"/>
      <c r="B10" s="77"/>
      <c r="C10" s="77"/>
      <c r="D10" s="77"/>
      <c r="E10" s="77"/>
      <c r="F10" s="77"/>
      <c r="G10" s="77"/>
      <c r="H10" s="77"/>
    </row>
    <row r="11" spans="1:11" ht="18.75" x14ac:dyDescent="0.3">
      <c r="A11" s="77"/>
      <c r="B11" s="77"/>
      <c r="C11" s="77"/>
      <c r="D11" s="77"/>
      <c r="E11" s="77"/>
      <c r="F11" s="77"/>
      <c r="G11" s="77"/>
      <c r="H11" s="77"/>
    </row>
    <row r="12" spans="1:11" ht="18.75" x14ac:dyDescent="0.3">
      <c r="A12" s="77"/>
      <c r="B12" s="77"/>
      <c r="C12" s="77"/>
      <c r="D12" s="77"/>
      <c r="E12" s="77"/>
      <c r="F12" s="77"/>
      <c r="G12" s="77"/>
      <c r="H12" s="77"/>
    </row>
    <row r="13" spans="1:11" ht="18.75" x14ac:dyDescent="0.3">
      <c r="A13" s="77"/>
      <c r="B13" s="77"/>
      <c r="C13" s="77"/>
      <c r="D13" s="77"/>
      <c r="E13" s="77"/>
      <c r="F13" s="77"/>
      <c r="G13" s="77"/>
      <c r="H13" s="77"/>
    </row>
    <row r="14" spans="1:11" ht="18.75" x14ac:dyDescent="0.3">
      <c r="A14" s="77"/>
      <c r="B14" s="77"/>
      <c r="C14" s="77"/>
      <c r="D14" s="77"/>
      <c r="E14" s="77"/>
      <c r="F14" s="77"/>
      <c r="G14" s="77"/>
      <c r="H14" s="77"/>
    </row>
    <row r="15" spans="1:11" ht="18.75" x14ac:dyDescent="0.3">
      <c r="A15" s="77"/>
      <c r="B15" s="77"/>
      <c r="C15" s="77"/>
      <c r="D15" s="77"/>
      <c r="E15" s="77"/>
      <c r="F15" s="77"/>
      <c r="G15" s="77"/>
      <c r="H15" s="77"/>
    </row>
    <row r="16" spans="1:11" ht="18.75" x14ac:dyDescent="0.3">
      <c r="A16" s="77"/>
      <c r="B16" s="77"/>
      <c r="C16" s="77"/>
      <c r="D16" s="77"/>
      <c r="E16" s="77"/>
      <c r="F16" s="77"/>
      <c r="G16" s="77"/>
      <c r="H16" s="77"/>
    </row>
    <row r="17" spans="1:21" ht="18.75" x14ac:dyDescent="0.3">
      <c r="A17" s="77"/>
      <c r="B17" s="77"/>
      <c r="C17" s="77"/>
      <c r="D17" s="77"/>
      <c r="E17" s="77"/>
      <c r="F17" s="77"/>
      <c r="G17" s="77"/>
      <c r="H17" s="77"/>
    </row>
    <row r="18" spans="1:21" ht="18.75" x14ac:dyDescent="0.3">
      <c r="A18" s="77"/>
      <c r="B18" s="77"/>
      <c r="C18" s="77"/>
      <c r="D18" s="77"/>
      <c r="E18" s="77"/>
      <c r="F18" s="77"/>
      <c r="G18" s="77"/>
      <c r="H18" s="77"/>
    </row>
    <row r="19" spans="1:21" ht="18.75" x14ac:dyDescent="0.3">
      <c r="A19" s="77"/>
      <c r="B19" s="77"/>
      <c r="C19" s="77"/>
      <c r="D19" s="77"/>
      <c r="E19" s="77"/>
      <c r="F19" s="77"/>
      <c r="G19" s="77"/>
      <c r="H19" s="77"/>
    </row>
    <row r="20" spans="1:21" ht="18.75" x14ac:dyDescent="0.3">
      <c r="A20" s="77"/>
      <c r="B20" s="77"/>
      <c r="C20" s="77"/>
      <c r="D20" s="77"/>
      <c r="E20" s="77"/>
      <c r="F20" s="77"/>
      <c r="G20" s="77"/>
      <c r="H20" s="77"/>
    </row>
    <row r="21" spans="1:21" ht="18.75" x14ac:dyDescent="0.3">
      <c r="A21" s="77"/>
      <c r="B21" s="77"/>
      <c r="C21" s="77"/>
      <c r="D21" s="77"/>
      <c r="E21" s="77"/>
      <c r="F21" s="77"/>
      <c r="G21" s="77"/>
      <c r="H21" s="77"/>
    </row>
    <row r="22" spans="1:21" ht="18.75" x14ac:dyDescent="0.3">
      <c r="A22" s="77"/>
      <c r="B22" s="77"/>
      <c r="C22" s="77"/>
      <c r="D22" s="77"/>
      <c r="E22" s="77"/>
      <c r="F22" s="77"/>
      <c r="G22" s="77"/>
      <c r="H22" s="77"/>
    </row>
    <row r="23" spans="1:21" ht="18.75" x14ac:dyDescent="0.3">
      <c r="A23" s="77"/>
      <c r="B23" s="77"/>
      <c r="C23" s="77"/>
      <c r="D23" s="77"/>
      <c r="E23" s="77"/>
      <c r="F23" s="77"/>
      <c r="G23" s="77"/>
      <c r="H23" s="77"/>
    </row>
    <row r="24" spans="1:21" ht="18.75" x14ac:dyDescent="0.3">
      <c r="A24" s="77"/>
      <c r="B24" s="77"/>
      <c r="C24" s="77"/>
      <c r="D24" s="77"/>
      <c r="E24" s="77"/>
      <c r="F24" s="77"/>
      <c r="G24" s="77"/>
      <c r="H24" s="77"/>
    </row>
    <row r="25" spans="1:21" ht="25.5" x14ac:dyDescent="0.25">
      <c r="A25" s="73" t="s">
        <v>76</v>
      </c>
      <c r="B25" s="72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1:21" ht="25.5" x14ac:dyDescent="0.25">
      <c r="A26" s="73" t="s">
        <v>83</v>
      </c>
      <c r="B26" s="72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spans="1:21" ht="25.5" x14ac:dyDescent="0.25">
      <c r="A27" s="73" t="s">
        <v>80</v>
      </c>
      <c r="B27" s="72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36E8A-210A-41E9-8284-85022A1CD0B3}">
  <dimension ref="A1:L653"/>
  <sheetViews>
    <sheetView tabSelected="1" topLeftCell="A16" workbookViewId="0">
      <selection activeCell="J28" sqref="J28"/>
    </sheetView>
  </sheetViews>
  <sheetFormatPr defaultRowHeight="15.75" x14ac:dyDescent="0.25"/>
  <cols>
    <col min="1" max="1" width="49.28515625" style="97" bestFit="1" customWidth="1"/>
    <col min="2" max="2" width="12.42578125" style="97" customWidth="1"/>
    <col min="3" max="3" width="10.5703125" style="97" customWidth="1"/>
    <col min="4" max="16384" width="9.140625" style="96"/>
  </cols>
  <sheetData>
    <row r="1" spans="1:12" x14ac:dyDescent="0.25">
      <c r="A1" s="95" t="s">
        <v>120</v>
      </c>
      <c r="B1" s="95" t="s">
        <v>290</v>
      </c>
      <c r="C1" s="95" t="s">
        <v>11</v>
      </c>
    </row>
    <row r="2" spans="1:12" x14ac:dyDescent="0.25">
      <c r="A2" s="95" t="s">
        <v>94</v>
      </c>
      <c r="B2" s="95">
        <v>66.900000000000006</v>
      </c>
      <c r="C2" s="95" t="str">
        <f>IF(AND(B2&gt;=87,B2&lt;=99.9),"A1",IF(AND(B2&gt;=75,B2&lt;=87.4),"A2",IF(AND(B2&gt;=62.5,B2&lt;=74.9),"A3",IF(AND(B2&gt;=50,B2&lt;=62.4),"A4",IF(AND(B2&gt;=37.5,B2&lt;=49.9),"B1",IF(AND(B2&gt;=25,B2&lt;=37.4),"B2",IF(AND(B2&gt;=12.5,B2&lt;=24.9),"B3",IF(AND(B2&gt;=0.1,B2&lt;=12.4),"B4",0))))))))</f>
        <v>A3</v>
      </c>
      <c r="H2" s="86" t="s">
        <v>119</v>
      </c>
      <c r="I2" s="86"/>
      <c r="J2" s="86"/>
      <c r="K2" s="86"/>
      <c r="L2" s="86"/>
    </row>
    <row r="3" spans="1:12" x14ac:dyDescent="0.25">
      <c r="A3" s="95" t="s">
        <v>95</v>
      </c>
      <c r="B3" s="95">
        <v>0</v>
      </c>
      <c r="C3" s="95">
        <f t="shared" ref="C3:C32" si="0">IF(AND(B3&gt;=87,B3&lt;=99.9),"A1",IF(AND(B3&gt;=75,B3&lt;=87.4),"A2",IF(AND(B3&gt;=62.5,B3&lt;=74.9),"A3",IF(AND(B3&gt;=50,B3&lt;=62.4),"A4",IF(AND(B3&gt;=37.5,B3&lt;=49.9),"B1",IF(AND(B3&gt;=25,B3&lt;=37.4),"B2",IF(AND(B3&gt;=12.5,B3&lt;=24.9),"B3",IF(AND(B3&gt;=0.1,B3&lt;=12.4),"B4",0))))))))</f>
        <v>0</v>
      </c>
      <c r="H3" s="86"/>
      <c r="I3" s="86"/>
      <c r="J3" s="86"/>
      <c r="K3" s="86"/>
      <c r="L3" s="86"/>
    </row>
    <row r="4" spans="1:12" x14ac:dyDescent="0.25">
      <c r="A4" s="95" t="s">
        <v>95</v>
      </c>
      <c r="B4" s="95">
        <v>0</v>
      </c>
      <c r="C4" s="95">
        <f t="shared" si="0"/>
        <v>0</v>
      </c>
      <c r="H4" s="86"/>
      <c r="I4" s="86"/>
      <c r="J4" s="86"/>
      <c r="K4" s="86"/>
      <c r="L4" s="86"/>
    </row>
    <row r="5" spans="1:12" x14ac:dyDescent="0.25">
      <c r="A5" s="95" t="s">
        <v>18</v>
      </c>
      <c r="B5" s="95">
        <v>6</v>
      </c>
      <c r="C5" s="95" t="str">
        <f t="shared" si="0"/>
        <v>B4</v>
      </c>
      <c r="H5" s="86"/>
      <c r="I5" s="86"/>
      <c r="J5" s="86"/>
      <c r="K5" s="86"/>
      <c r="L5" s="86"/>
    </row>
    <row r="6" spans="1:12" x14ac:dyDescent="0.25">
      <c r="A6" s="95" t="s">
        <v>96</v>
      </c>
      <c r="B6" s="95">
        <v>87</v>
      </c>
      <c r="C6" s="95" t="str">
        <f t="shared" si="0"/>
        <v>A1</v>
      </c>
      <c r="H6" s="86"/>
      <c r="I6" s="86"/>
      <c r="J6" s="86"/>
      <c r="K6" s="86"/>
      <c r="L6" s="86"/>
    </row>
    <row r="7" spans="1:12" x14ac:dyDescent="0.25">
      <c r="A7" s="95" t="s">
        <v>97</v>
      </c>
      <c r="B7" s="95">
        <v>3</v>
      </c>
      <c r="C7" s="95" t="str">
        <f t="shared" si="0"/>
        <v>B4</v>
      </c>
      <c r="H7" s="86"/>
      <c r="I7" s="86"/>
      <c r="J7" s="86"/>
      <c r="K7" s="86"/>
      <c r="L7" s="86"/>
    </row>
    <row r="8" spans="1:12" x14ac:dyDescent="0.25">
      <c r="A8" s="95" t="s">
        <v>41</v>
      </c>
      <c r="B8" s="95">
        <v>0</v>
      </c>
      <c r="C8" s="95">
        <f t="shared" si="0"/>
        <v>0</v>
      </c>
      <c r="H8" s="86"/>
      <c r="I8" s="86"/>
      <c r="J8" s="86"/>
      <c r="K8" s="86"/>
      <c r="L8" s="86"/>
    </row>
    <row r="9" spans="1:12" x14ac:dyDescent="0.25">
      <c r="A9" s="95" t="s">
        <v>51</v>
      </c>
      <c r="B9" s="95">
        <v>70</v>
      </c>
      <c r="C9" s="95" t="str">
        <f t="shared" si="0"/>
        <v>A3</v>
      </c>
      <c r="H9" s="86"/>
      <c r="I9" s="86"/>
      <c r="J9" s="86"/>
      <c r="K9" s="86"/>
      <c r="L9" s="86"/>
    </row>
    <row r="10" spans="1:12" x14ac:dyDescent="0.25">
      <c r="A10" s="95" t="s">
        <v>98</v>
      </c>
      <c r="B10" s="95">
        <v>78.209999999999994</v>
      </c>
      <c r="C10" s="95" t="str">
        <f t="shared" si="0"/>
        <v>A2</v>
      </c>
      <c r="H10" s="86"/>
      <c r="I10" s="86"/>
      <c r="J10" s="86"/>
      <c r="K10" s="86"/>
      <c r="L10" s="86"/>
    </row>
    <row r="11" spans="1:12" x14ac:dyDescent="0.25">
      <c r="A11" s="95" t="s">
        <v>99</v>
      </c>
      <c r="B11" s="95">
        <v>81.900000000000006</v>
      </c>
      <c r="C11" s="95" t="str">
        <f t="shared" si="0"/>
        <v>A2</v>
      </c>
      <c r="H11" s="86"/>
      <c r="I11" s="86"/>
      <c r="J11" s="86"/>
      <c r="K11" s="86"/>
      <c r="L11" s="86"/>
    </row>
    <row r="12" spans="1:12" x14ac:dyDescent="0.25">
      <c r="A12" s="95" t="s">
        <v>85</v>
      </c>
      <c r="B12" s="95">
        <v>69</v>
      </c>
      <c r="C12" s="95" t="str">
        <f t="shared" si="0"/>
        <v>A3</v>
      </c>
      <c r="H12" s="86"/>
      <c r="I12" s="86"/>
      <c r="J12" s="86"/>
      <c r="K12" s="86"/>
      <c r="L12" s="86"/>
    </row>
    <row r="13" spans="1:12" x14ac:dyDescent="0.25">
      <c r="A13" s="95" t="s">
        <v>55</v>
      </c>
      <c r="B13" s="95">
        <v>91</v>
      </c>
      <c r="C13" s="95" t="str">
        <f t="shared" si="0"/>
        <v>A1</v>
      </c>
      <c r="H13" s="87" t="s">
        <v>294</v>
      </c>
      <c r="I13" s="87"/>
      <c r="J13" s="87"/>
      <c r="K13" s="87"/>
      <c r="L13" s="87"/>
    </row>
    <row r="14" spans="1:12" x14ac:dyDescent="0.25">
      <c r="A14" s="97" t="s">
        <v>121</v>
      </c>
      <c r="B14" s="97">
        <v>43.8</v>
      </c>
      <c r="C14" s="97" t="str">
        <f t="shared" si="0"/>
        <v>B1</v>
      </c>
      <c r="H14" s="87"/>
      <c r="I14" s="87"/>
      <c r="J14" s="87"/>
      <c r="K14" s="87"/>
      <c r="L14" s="87"/>
    </row>
    <row r="15" spans="1:12" x14ac:dyDescent="0.25">
      <c r="A15" s="97" t="s">
        <v>92</v>
      </c>
      <c r="B15" s="97">
        <v>54</v>
      </c>
      <c r="C15" s="97" t="str">
        <f t="shared" si="0"/>
        <v>A4</v>
      </c>
      <c r="H15" s="87"/>
      <c r="I15" s="87"/>
      <c r="J15" s="87"/>
      <c r="K15" s="87"/>
      <c r="L15" s="87"/>
    </row>
    <row r="16" spans="1:12" x14ac:dyDescent="0.25">
      <c r="A16" s="97" t="s">
        <v>85</v>
      </c>
      <c r="B16" s="97">
        <v>69</v>
      </c>
      <c r="C16" s="97" t="str">
        <f t="shared" si="0"/>
        <v>A3</v>
      </c>
      <c r="H16" s="87"/>
      <c r="I16" s="87"/>
      <c r="J16" s="87"/>
      <c r="K16" s="87"/>
      <c r="L16" s="87"/>
    </row>
    <row r="17" spans="1:12" x14ac:dyDescent="0.25">
      <c r="A17" s="97" t="s">
        <v>122</v>
      </c>
      <c r="B17" s="97">
        <v>50</v>
      </c>
      <c r="C17" s="97" t="str">
        <f t="shared" si="0"/>
        <v>A4</v>
      </c>
      <c r="H17" s="87"/>
      <c r="I17" s="87"/>
      <c r="J17" s="87"/>
      <c r="K17" s="87"/>
      <c r="L17" s="87"/>
    </row>
    <row r="18" spans="1:12" x14ac:dyDescent="0.25">
      <c r="A18" s="97" t="s">
        <v>89</v>
      </c>
      <c r="B18" s="97">
        <v>83</v>
      </c>
      <c r="C18" s="97" t="str">
        <f t="shared" si="0"/>
        <v>A2</v>
      </c>
      <c r="H18" s="87"/>
      <c r="I18" s="87"/>
      <c r="J18" s="87"/>
      <c r="K18" s="87"/>
      <c r="L18" s="87"/>
    </row>
    <row r="19" spans="1:12" x14ac:dyDescent="0.25">
      <c r="A19" s="97" t="s">
        <v>123</v>
      </c>
      <c r="B19" s="97">
        <v>64</v>
      </c>
      <c r="C19" s="97" t="str">
        <f t="shared" si="0"/>
        <v>A3</v>
      </c>
      <c r="H19" s="87"/>
      <c r="I19" s="87"/>
      <c r="J19" s="87"/>
      <c r="K19" s="87"/>
      <c r="L19" s="87"/>
    </row>
    <row r="20" spans="1:12" x14ac:dyDescent="0.25">
      <c r="A20" s="97" t="s">
        <v>124</v>
      </c>
      <c r="B20" s="97">
        <v>4.0999999999999996</v>
      </c>
      <c r="C20" s="97" t="str">
        <f t="shared" si="0"/>
        <v>B4</v>
      </c>
      <c r="H20" s="87"/>
      <c r="I20" s="87"/>
      <c r="J20" s="87"/>
      <c r="K20" s="87"/>
      <c r="L20" s="87"/>
    </row>
    <row r="21" spans="1:12" x14ac:dyDescent="0.25">
      <c r="A21" s="97" t="s">
        <v>89</v>
      </c>
      <c r="B21" s="97">
        <v>83</v>
      </c>
      <c r="C21" s="97" t="str">
        <f t="shared" si="0"/>
        <v>A2</v>
      </c>
      <c r="H21" s="87"/>
      <c r="I21" s="87"/>
      <c r="J21" s="87"/>
      <c r="K21" s="87"/>
      <c r="L21" s="87"/>
    </row>
    <row r="22" spans="1:12" x14ac:dyDescent="0.25">
      <c r="A22" s="97" t="s">
        <v>89</v>
      </c>
      <c r="B22" s="97">
        <v>83</v>
      </c>
      <c r="C22" s="97" t="str">
        <f t="shared" si="0"/>
        <v>A2</v>
      </c>
      <c r="H22" s="87"/>
      <c r="I22" s="87"/>
      <c r="J22" s="87"/>
      <c r="K22" s="87"/>
      <c r="L22" s="87"/>
    </row>
    <row r="23" spans="1:12" x14ac:dyDescent="0.25">
      <c r="A23" s="97" t="s">
        <v>117</v>
      </c>
      <c r="B23" s="97">
        <v>46</v>
      </c>
      <c r="C23" s="97" t="str">
        <f t="shared" si="0"/>
        <v>B1</v>
      </c>
      <c r="H23" s="87"/>
      <c r="I23" s="87"/>
      <c r="J23" s="87"/>
      <c r="K23" s="87"/>
      <c r="L23" s="87"/>
    </row>
    <row r="24" spans="1:12" x14ac:dyDescent="0.25">
      <c r="A24" s="97" t="s">
        <v>85</v>
      </c>
      <c r="B24" s="97">
        <v>69</v>
      </c>
      <c r="C24" s="97" t="str">
        <f t="shared" si="0"/>
        <v>A3</v>
      </c>
    </row>
    <row r="25" spans="1:12" x14ac:dyDescent="0.25">
      <c r="A25" s="97" t="s">
        <v>108</v>
      </c>
      <c r="B25" s="97">
        <v>82</v>
      </c>
      <c r="C25" s="97" t="str">
        <f t="shared" si="0"/>
        <v>A2</v>
      </c>
      <c r="H25" s="119" t="s">
        <v>295</v>
      </c>
    </row>
    <row r="26" spans="1:12" x14ac:dyDescent="0.25">
      <c r="A26" s="97" t="s">
        <v>125</v>
      </c>
      <c r="B26" s="97">
        <v>53.6</v>
      </c>
      <c r="C26" s="97" t="str">
        <f t="shared" si="0"/>
        <v>A4</v>
      </c>
      <c r="H26" s="119" t="s">
        <v>296</v>
      </c>
      <c r="I26" s="119"/>
      <c r="J26" s="119"/>
    </row>
    <row r="27" spans="1:12" x14ac:dyDescent="0.25">
      <c r="A27" s="97" t="s">
        <v>56</v>
      </c>
      <c r="B27" s="97">
        <v>63.1</v>
      </c>
      <c r="C27" s="97" t="str">
        <f t="shared" si="0"/>
        <v>A3</v>
      </c>
    </row>
    <row r="28" spans="1:12" x14ac:dyDescent="0.25">
      <c r="A28" s="97" t="s">
        <v>85</v>
      </c>
      <c r="B28" s="97">
        <v>69</v>
      </c>
      <c r="C28" s="97" t="str">
        <f t="shared" si="0"/>
        <v>A3</v>
      </c>
    </row>
    <row r="29" spans="1:12" x14ac:dyDescent="0.25">
      <c r="A29" s="97" t="s">
        <v>55</v>
      </c>
      <c r="B29" s="97">
        <v>91</v>
      </c>
      <c r="C29" s="97" t="str">
        <f t="shared" si="0"/>
        <v>A1</v>
      </c>
    </row>
    <row r="30" spans="1:12" x14ac:dyDescent="0.25">
      <c r="A30" s="97" t="s">
        <v>126</v>
      </c>
      <c r="B30" s="97">
        <v>63.7</v>
      </c>
      <c r="C30" s="97" t="str">
        <f t="shared" si="0"/>
        <v>A3</v>
      </c>
    </row>
    <row r="31" spans="1:12" x14ac:dyDescent="0.25">
      <c r="A31" s="97" t="s">
        <v>89</v>
      </c>
      <c r="B31" s="97">
        <v>83</v>
      </c>
      <c r="C31" s="97" t="str">
        <f t="shared" si="0"/>
        <v>A2</v>
      </c>
    </row>
    <row r="32" spans="1:12" x14ac:dyDescent="0.25">
      <c r="A32" s="95" t="s">
        <v>100</v>
      </c>
      <c r="B32" s="95">
        <v>71</v>
      </c>
      <c r="C32" s="95" t="s">
        <v>2</v>
      </c>
    </row>
    <row r="33" spans="1:3" x14ac:dyDescent="0.25">
      <c r="A33" s="95" t="s">
        <v>86</v>
      </c>
      <c r="B33" s="95">
        <v>86</v>
      </c>
      <c r="C33" s="95" t="s">
        <v>1</v>
      </c>
    </row>
    <row r="34" spans="1:3" x14ac:dyDescent="0.25">
      <c r="A34" s="95" t="s">
        <v>101</v>
      </c>
      <c r="B34" s="95">
        <v>83.8</v>
      </c>
      <c r="C34" s="95" t="s">
        <v>1</v>
      </c>
    </row>
    <row r="35" spans="1:3" x14ac:dyDescent="0.25">
      <c r="A35" s="95" t="s">
        <v>14</v>
      </c>
      <c r="B35" s="95">
        <v>70</v>
      </c>
      <c r="C35" s="95" t="s">
        <v>2</v>
      </c>
    </row>
    <row r="36" spans="1:3" x14ac:dyDescent="0.25">
      <c r="A36" s="95" t="s">
        <v>102</v>
      </c>
      <c r="B36" s="95">
        <v>95</v>
      </c>
      <c r="C36" s="95" t="s">
        <v>0</v>
      </c>
    </row>
    <row r="37" spans="1:3" x14ac:dyDescent="0.25">
      <c r="A37" s="95" t="s">
        <v>86</v>
      </c>
      <c r="B37" s="95">
        <v>86</v>
      </c>
      <c r="C37" s="95" t="s">
        <v>1</v>
      </c>
    </row>
    <row r="38" spans="1:3" x14ac:dyDescent="0.25">
      <c r="A38" s="95" t="s">
        <v>86</v>
      </c>
      <c r="B38" s="95">
        <v>86</v>
      </c>
      <c r="C38" s="95" t="s">
        <v>1</v>
      </c>
    </row>
    <row r="39" spans="1:3" x14ac:dyDescent="0.25">
      <c r="A39" s="97" t="s">
        <v>100</v>
      </c>
      <c r="B39" s="97">
        <v>71</v>
      </c>
      <c r="C39" s="97" t="str">
        <f t="shared" ref="C39:C89" si="1">IF(AND(B39&gt;=87,B39&lt;=99.9),"A1",IF(AND(B39&gt;=75,B39&lt;=87.4),"A2",IF(AND(B39&gt;=62.5,B39&lt;=74.9),"A3",IF(AND(B39&gt;=50,B39&lt;=62.4),"A4",IF(AND(B39&gt;=37.5,B39&lt;=49.9),"B1",IF(AND(B39&gt;=25,B39&lt;=37.4),"B2",IF(AND(B39&gt;=12.5,B39&lt;=24.9),"B3",IF(AND(B39&gt;=0.1,B39&lt;=12.4),"B4",0))))))))</f>
        <v>A3</v>
      </c>
    </row>
    <row r="40" spans="1:3" x14ac:dyDescent="0.25">
      <c r="A40" s="97" t="s">
        <v>127</v>
      </c>
      <c r="B40" s="97">
        <v>83</v>
      </c>
      <c r="C40" s="97" t="str">
        <f t="shared" si="1"/>
        <v>A2</v>
      </c>
    </row>
    <row r="41" spans="1:3" x14ac:dyDescent="0.25">
      <c r="A41" s="97" t="s">
        <v>128</v>
      </c>
      <c r="B41" s="97">
        <v>92.9</v>
      </c>
      <c r="C41" s="97" t="str">
        <f t="shared" si="1"/>
        <v>A1</v>
      </c>
    </row>
    <row r="42" spans="1:3" x14ac:dyDescent="0.25">
      <c r="A42" s="97" t="s">
        <v>101</v>
      </c>
      <c r="B42" s="97">
        <v>83.8</v>
      </c>
      <c r="C42" s="97" t="str">
        <f t="shared" si="1"/>
        <v>A2</v>
      </c>
    </row>
    <row r="43" spans="1:3" x14ac:dyDescent="0.25">
      <c r="A43" s="97" t="s">
        <v>105</v>
      </c>
      <c r="B43" s="97">
        <v>52</v>
      </c>
      <c r="C43" s="97" t="str">
        <f t="shared" si="1"/>
        <v>A4</v>
      </c>
    </row>
    <row r="44" spans="1:3" x14ac:dyDescent="0.25">
      <c r="A44" s="97" t="s">
        <v>129</v>
      </c>
      <c r="B44" s="97">
        <v>18</v>
      </c>
      <c r="C44" s="97" t="str">
        <f t="shared" si="1"/>
        <v>B3</v>
      </c>
    </row>
    <row r="45" spans="1:3" x14ac:dyDescent="0.25">
      <c r="A45" s="97" t="s">
        <v>130</v>
      </c>
      <c r="B45" s="97">
        <v>0</v>
      </c>
      <c r="C45" s="97">
        <f t="shared" si="1"/>
        <v>0</v>
      </c>
    </row>
    <row r="46" spans="1:3" x14ac:dyDescent="0.25">
      <c r="A46" s="97" t="s">
        <v>131</v>
      </c>
      <c r="B46" s="97">
        <v>45</v>
      </c>
      <c r="C46" s="97" t="str">
        <f t="shared" si="1"/>
        <v>B1</v>
      </c>
    </row>
    <row r="47" spans="1:3" x14ac:dyDescent="0.25">
      <c r="A47" s="97" t="s">
        <v>52</v>
      </c>
      <c r="B47" s="97">
        <v>45</v>
      </c>
      <c r="C47" s="97" t="str">
        <f t="shared" si="1"/>
        <v>B1</v>
      </c>
    </row>
    <row r="48" spans="1:3" x14ac:dyDescent="0.25">
      <c r="A48" s="97" t="s">
        <v>105</v>
      </c>
      <c r="B48" s="97">
        <v>52</v>
      </c>
      <c r="C48" s="97" t="str">
        <f t="shared" si="1"/>
        <v>A4</v>
      </c>
    </row>
    <row r="49" spans="1:3" x14ac:dyDescent="0.25">
      <c r="A49" s="97" t="s">
        <v>127</v>
      </c>
      <c r="B49" s="97">
        <v>83</v>
      </c>
      <c r="C49" s="97" t="str">
        <f t="shared" si="1"/>
        <v>A2</v>
      </c>
    </row>
    <row r="50" spans="1:3" x14ac:dyDescent="0.25">
      <c r="A50" s="97" t="s">
        <v>132</v>
      </c>
      <c r="B50" s="97">
        <v>95</v>
      </c>
      <c r="C50" s="97" t="str">
        <f t="shared" si="1"/>
        <v>A1</v>
      </c>
    </row>
    <row r="51" spans="1:3" x14ac:dyDescent="0.25">
      <c r="A51" s="97" t="s">
        <v>101</v>
      </c>
      <c r="B51" s="97">
        <v>83.8</v>
      </c>
      <c r="C51" s="97" t="str">
        <f t="shared" si="1"/>
        <v>A2</v>
      </c>
    </row>
    <row r="52" spans="1:3" x14ac:dyDescent="0.25">
      <c r="A52" s="97" t="s">
        <v>127</v>
      </c>
      <c r="B52" s="97">
        <v>83</v>
      </c>
      <c r="C52" s="97" t="str">
        <f t="shared" si="1"/>
        <v>A2</v>
      </c>
    </row>
    <row r="53" spans="1:3" x14ac:dyDescent="0.25">
      <c r="A53" s="97" t="s">
        <v>110</v>
      </c>
      <c r="B53" s="97">
        <v>92</v>
      </c>
      <c r="C53" s="97" t="str">
        <f t="shared" si="1"/>
        <v>A1</v>
      </c>
    </row>
    <row r="54" spans="1:3" x14ac:dyDescent="0.25">
      <c r="A54" s="97" t="s">
        <v>133</v>
      </c>
      <c r="B54" s="97">
        <v>75</v>
      </c>
      <c r="C54" s="97" t="str">
        <f t="shared" si="1"/>
        <v>A2</v>
      </c>
    </row>
    <row r="55" spans="1:3" x14ac:dyDescent="0.25">
      <c r="A55" s="95" t="s">
        <v>103</v>
      </c>
      <c r="B55" s="95">
        <v>70</v>
      </c>
      <c r="C55" s="95" t="str">
        <f t="shared" si="1"/>
        <v>A3</v>
      </c>
    </row>
    <row r="56" spans="1:3" x14ac:dyDescent="0.25">
      <c r="A56" s="95" t="s">
        <v>56</v>
      </c>
      <c r="B56" s="95">
        <v>74</v>
      </c>
      <c r="C56" s="95" t="str">
        <f t="shared" si="1"/>
        <v>A3</v>
      </c>
    </row>
    <row r="57" spans="1:3" x14ac:dyDescent="0.25">
      <c r="A57" s="95" t="s">
        <v>104</v>
      </c>
      <c r="B57" s="95">
        <v>45</v>
      </c>
      <c r="C57" s="95" t="str">
        <f t="shared" si="1"/>
        <v>B1</v>
      </c>
    </row>
    <row r="58" spans="1:3" x14ac:dyDescent="0.25">
      <c r="A58" s="95" t="s">
        <v>105</v>
      </c>
      <c r="B58" s="97">
        <v>52</v>
      </c>
      <c r="C58" s="95" t="str">
        <f t="shared" si="1"/>
        <v>A4</v>
      </c>
    </row>
    <row r="59" spans="1:3" x14ac:dyDescent="0.25">
      <c r="A59" s="95" t="s">
        <v>15</v>
      </c>
      <c r="B59" s="95">
        <v>93</v>
      </c>
      <c r="C59" s="95" t="str">
        <f t="shared" si="1"/>
        <v>A1</v>
      </c>
    </row>
    <row r="60" spans="1:3" x14ac:dyDescent="0.25">
      <c r="A60" s="95" t="s">
        <v>105</v>
      </c>
      <c r="B60" s="97">
        <v>52</v>
      </c>
      <c r="C60" s="95" t="str">
        <f t="shared" si="1"/>
        <v>A4</v>
      </c>
    </row>
    <row r="61" spans="1:3" x14ac:dyDescent="0.25">
      <c r="A61" s="95" t="s">
        <v>15</v>
      </c>
      <c r="B61" s="95">
        <v>93</v>
      </c>
      <c r="C61" s="95" t="str">
        <f t="shared" si="1"/>
        <v>A1</v>
      </c>
    </row>
    <row r="62" spans="1:3" x14ac:dyDescent="0.25">
      <c r="A62" s="95" t="s">
        <v>106</v>
      </c>
      <c r="B62" s="95">
        <v>94.38</v>
      </c>
      <c r="C62" s="95" t="str">
        <f t="shared" si="1"/>
        <v>A1</v>
      </c>
    </row>
    <row r="63" spans="1:3" x14ac:dyDescent="0.25">
      <c r="A63" s="97" t="s">
        <v>56</v>
      </c>
      <c r="B63" s="97">
        <v>74</v>
      </c>
      <c r="C63" s="97" t="str">
        <f t="shared" si="1"/>
        <v>A3</v>
      </c>
    </row>
    <row r="64" spans="1:3" x14ac:dyDescent="0.25">
      <c r="A64" s="97" t="s">
        <v>15</v>
      </c>
      <c r="B64" s="97">
        <v>93</v>
      </c>
      <c r="C64" s="97" t="str">
        <f t="shared" si="1"/>
        <v>A1</v>
      </c>
    </row>
    <row r="65" spans="1:3" x14ac:dyDescent="0.25">
      <c r="A65" s="97" t="s">
        <v>134</v>
      </c>
      <c r="B65" s="97">
        <v>57</v>
      </c>
      <c r="C65" s="97" t="str">
        <f t="shared" si="1"/>
        <v>A4</v>
      </c>
    </row>
    <row r="66" spans="1:3" x14ac:dyDescent="0.25">
      <c r="A66" s="97" t="s">
        <v>103</v>
      </c>
      <c r="B66" s="97">
        <v>70</v>
      </c>
      <c r="C66" s="97" t="str">
        <f t="shared" si="1"/>
        <v>A3</v>
      </c>
    </row>
    <row r="67" spans="1:3" x14ac:dyDescent="0.25">
      <c r="A67" s="97" t="s">
        <v>135</v>
      </c>
      <c r="B67" s="97">
        <v>45</v>
      </c>
      <c r="C67" s="97" t="str">
        <f t="shared" si="1"/>
        <v>B1</v>
      </c>
    </row>
    <row r="68" spans="1:3" x14ac:dyDescent="0.25">
      <c r="A68" s="97" t="s">
        <v>108</v>
      </c>
      <c r="B68" s="97">
        <v>82</v>
      </c>
      <c r="C68" s="97" t="str">
        <f t="shared" si="1"/>
        <v>A2</v>
      </c>
    </row>
    <row r="69" spans="1:3" x14ac:dyDescent="0.25">
      <c r="A69" s="97" t="s">
        <v>135</v>
      </c>
      <c r="B69" s="97">
        <v>45</v>
      </c>
      <c r="C69" s="97" t="str">
        <f t="shared" si="1"/>
        <v>B1</v>
      </c>
    </row>
    <row r="70" spans="1:3" x14ac:dyDescent="0.25">
      <c r="A70" s="97" t="s">
        <v>14</v>
      </c>
      <c r="B70" s="97">
        <v>70</v>
      </c>
      <c r="C70" s="97" t="str">
        <f t="shared" si="1"/>
        <v>A3</v>
      </c>
    </row>
    <row r="71" spans="1:3" x14ac:dyDescent="0.25">
      <c r="A71" s="97" t="s">
        <v>108</v>
      </c>
      <c r="B71" s="97">
        <v>45</v>
      </c>
      <c r="C71" s="97" t="str">
        <f t="shared" si="1"/>
        <v>B1</v>
      </c>
    </row>
    <row r="72" spans="1:3" x14ac:dyDescent="0.25">
      <c r="A72" s="97" t="s">
        <v>56</v>
      </c>
      <c r="B72" s="97">
        <v>74</v>
      </c>
      <c r="C72" s="97" t="str">
        <f t="shared" si="1"/>
        <v>A3</v>
      </c>
    </row>
    <row r="73" spans="1:3" x14ac:dyDescent="0.25">
      <c r="A73" s="97" t="s">
        <v>135</v>
      </c>
      <c r="B73" s="97">
        <v>45</v>
      </c>
      <c r="C73" s="97" t="str">
        <f t="shared" si="1"/>
        <v>B1</v>
      </c>
    </row>
    <row r="74" spans="1:3" x14ac:dyDescent="0.25">
      <c r="A74" s="97" t="s">
        <v>29</v>
      </c>
      <c r="B74" s="97">
        <v>93</v>
      </c>
      <c r="C74" s="97" t="str">
        <f t="shared" si="1"/>
        <v>A1</v>
      </c>
    </row>
    <row r="75" spans="1:3" x14ac:dyDescent="0.25">
      <c r="A75" s="97" t="s">
        <v>15</v>
      </c>
      <c r="B75" s="97">
        <v>93</v>
      </c>
      <c r="C75" s="97" t="str">
        <f t="shared" si="1"/>
        <v>A1</v>
      </c>
    </row>
    <row r="76" spans="1:3" x14ac:dyDescent="0.25">
      <c r="A76" s="97" t="s">
        <v>17</v>
      </c>
      <c r="B76" s="97">
        <v>89.1</v>
      </c>
      <c r="C76" s="97" t="str">
        <f t="shared" si="1"/>
        <v>A1</v>
      </c>
    </row>
    <row r="77" spans="1:3" x14ac:dyDescent="0.25">
      <c r="A77" s="97" t="s">
        <v>117</v>
      </c>
      <c r="B77" s="97">
        <v>46</v>
      </c>
      <c r="C77" s="97" t="str">
        <f t="shared" si="1"/>
        <v>B1</v>
      </c>
    </row>
    <row r="78" spans="1:3" x14ac:dyDescent="0.25">
      <c r="A78" s="97" t="s">
        <v>111</v>
      </c>
      <c r="B78" s="97">
        <v>36</v>
      </c>
      <c r="C78" s="97" t="str">
        <f t="shared" si="1"/>
        <v>B2</v>
      </c>
    </row>
    <row r="79" spans="1:3" x14ac:dyDescent="0.25">
      <c r="A79" s="97" t="s">
        <v>136</v>
      </c>
      <c r="B79" s="97">
        <v>86</v>
      </c>
      <c r="C79" s="97" t="str">
        <f t="shared" si="1"/>
        <v>A2</v>
      </c>
    </row>
    <row r="80" spans="1:3" x14ac:dyDescent="0.25">
      <c r="A80" s="97" t="s">
        <v>112</v>
      </c>
      <c r="B80" s="97">
        <v>31</v>
      </c>
      <c r="C80" s="97" t="str">
        <f t="shared" si="1"/>
        <v>B2</v>
      </c>
    </row>
    <row r="81" spans="1:3" x14ac:dyDescent="0.25">
      <c r="A81" s="97" t="s">
        <v>96</v>
      </c>
      <c r="B81" s="97">
        <v>81.099999999999994</v>
      </c>
      <c r="C81" s="97" t="str">
        <f t="shared" si="1"/>
        <v>A2</v>
      </c>
    </row>
    <row r="82" spans="1:3" x14ac:dyDescent="0.25">
      <c r="A82" s="97" t="s">
        <v>56</v>
      </c>
      <c r="B82" s="97">
        <v>74</v>
      </c>
      <c r="C82" s="97" t="str">
        <f t="shared" si="1"/>
        <v>A3</v>
      </c>
    </row>
    <row r="83" spans="1:3" x14ac:dyDescent="0.25">
      <c r="A83" s="97" t="s">
        <v>137</v>
      </c>
      <c r="B83" s="97">
        <v>53.4</v>
      </c>
      <c r="C83" s="97" t="str">
        <f t="shared" si="1"/>
        <v>A4</v>
      </c>
    </row>
    <row r="84" spans="1:3" x14ac:dyDescent="0.25">
      <c r="A84" s="97" t="s">
        <v>135</v>
      </c>
      <c r="B84" s="97">
        <v>45</v>
      </c>
      <c r="C84" s="97" t="str">
        <f t="shared" si="1"/>
        <v>B1</v>
      </c>
    </row>
    <row r="85" spans="1:3" x14ac:dyDescent="0.25">
      <c r="A85" s="97" t="s">
        <v>56</v>
      </c>
      <c r="B85" s="97">
        <v>74</v>
      </c>
      <c r="C85" s="97" t="str">
        <f t="shared" si="1"/>
        <v>A3</v>
      </c>
    </row>
    <row r="86" spans="1:3" x14ac:dyDescent="0.25">
      <c r="A86" s="97" t="s">
        <v>56</v>
      </c>
      <c r="B86" s="97">
        <v>74</v>
      </c>
      <c r="C86" s="97" t="str">
        <f t="shared" si="1"/>
        <v>A3</v>
      </c>
    </row>
    <row r="87" spans="1:3" x14ac:dyDescent="0.25">
      <c r="A87" s="97" t="s">
        <v>138</v>
      </c>
      <c r="B87" s="97">
        <v>35.4</v>
      </c>
      <c r="C87" s="97" t="str">
        <f t="shared" si="1"/>
        <v>B2</v>
      </c>
    </row>
    <row r="88" spans="1:3" x14ac:dyDescent="0.25">
      <c r="A88" s="97" t="s">
        <v>105</v>
      </c>
      <c r="B88" s="97">
        <v>52</v>
      </c>
      <c r="C88" s="97" t="str">
        <f t="shared" si="1"/>
        <v>A4</v>
      </c>
    </row>
    <row r="89" spans="1:3" x14ac:dyDescent="0.25">
      <c r="A89" s="97" t="s">
        <v>139</v>
      </c>
      <c r="B89" s="97">
        <v>42</v>
      </c>
      <c r="C89" s="97" t="str">
        <f t="shared" si="1"/>
        <v>B1</v>
      </c>
    </row>
    <row r="90" spans="1:3" x14ac:dyDescent="0.25">
      <c r="A90" s="95" t="s">
        <v>107</v>
      </c>
      <c r="B90" s="95">
        <v>92</v>
      </c>
      <c r="C90" s="95" t="s">
        <v>0</v>
      </c>
    </row>
    <row r="91" spans="1:3" x14ac:dyDescent="0.25">
      <c r="A91" s="95" t="s">
        <v>108</v>
      </c>
      <c r="B91" s="95">
        <v>82</v>
      </c>
      <c r="C91" s="95" t="s">
        <v>1</v>
      </c>
    </row>
    <row r="92" spans="1:3" x14ac:dyDescent="0.25">
      <c r="A92" s="95" t="s">
        <v>109</v>
      </c>
      <c r="B92" s="95">
        <v>70</v>
      </c>
      <c r="C92" s="95" t="s">
        <v>2</v>
      </c>
    </row>
    <row r="93" spans="1:3" x14ac:dyDescent="0.25">
      <c r="A93" s="95" t="s">
        <v>91</v>
      </c>
      <c r="B93" s="95">
        <v>92</v>
      </c>
      <c r="C93" s="95" t="s">
        <v>0</v>
      </c>
    </row>
    <row r="94" spans="1:3" x14ac:dyDescent="0.25">
      <c r="A94" s="95" t="s">
        <v>91</v>
      </c>
      <c r="B94" s="95">
        <v>92</v>
      </c>
      <c r="C94" s="95" t="s">
        <v>0</v>
      </c>
    </row>
    <row r="95" spans="1:3" x14ac:dyDescent="0.25">
      <c r="A95" s="95" t="s">
        <v>110</v>
      </c>
      <c r="B95" s="95">
        <v>92</v>
      </c>
      <c r="C95" s="95" t="s">
        <v>0</v>
      </c>
    </row>
    <row r="96" spans="1:3" x14ac:dyDescent="0.25">
      <c r="A96" s="95" t="s">
        <v>111</v>
      </c>
      <c r="B96" s="95">
        <v>36</v>
      </c>
      <c r="C96" s="95" t="s">
        <v>5</v>
      </c>
    </row>
    <row r="97" spans="1:3" x14ac:dyDescent="0.25">
      <c r="A97" s="95" t="s">
        <v>108</v>
      </c>
      <c r="B97" s="95">
        <v>82</v>
      </c>
      <c r="C97" s="95" t="s">
        <v>1</v>
      </c>
    </row>
    <row r="98" spans="1:3" x14ac:dyDescent="0.25">
      <c r="A98" s="95" t="s">
        <v>15</v>
      </c>
      <c r="B98" s="95">
        <v>93</v>
      </c>
      <c r="C98" s="95" t="s">
        <v>0</v>
      </c>
    </row>
    <row r="99" spans="1:3" x14ac:dyDescent="0.25">
      <c r="A99" s="97" t="s">
        <v>140</v>
      </c>
      <c r="B99" s="97">
        <v>94.38</v>
      </c>
      <c r="C99" s="97" t="str">
        <f t="shared" ref="C99:C125" si="2">IF(AND(B99&gt;=87,B99&lt;=99.9),"A1",IF(AND(B99&gt;=75,B99&lt;=87.4),"A2",IF(AND(B99&gt;=62.5,B99&lt;=74.9),"A3",IF(AND(B99&gt;=50,B99&lt;=62.4),"A4",IF(AND(B99&gt;=37.5,B99&lt;=49.9),"B1",IF(AND(B99&gt;=25,B99&lt;=37.4),"B2",IF(AND(B99&gt;=12.5,B99&lt;=24.9),"B3",IF(AND(B99&gt;=0.1,B99&lt;=12.4),"B4",0))))))))</f>
        <v>A1</v>
      </c>
    </row>
    <row r="100" spans="1:3" x14ac:dyDescent="0.25">
      <c r="A100" s="97" t="s">
        <v>141</v>
      </c>
      <c r="B100" s="97">
        <v>83</v>
      </c>
      <c r="C100" s="97" t="str">
        <f t="shared" si="2"/>
        <v>A2</v>
      </c>
    </row>
    <row r="101" spans="1:3" x14ac:dyDescent="0.25">
      <c r="A101" s="97" t="s">
        <v>142</v>
      </c>
      <c r="B101" s="97">
        <v>89.1</v>
      </c>
      <c r="C101" s="97" t="str">
        <f t="shared" si="2"/>
        <v>A1</v>
      </c>
    </row>
    <row r="102" spans="1:3" x14ac:dyDescent="0.25">
      <c r="A102" s="97" t="s">
        <v>142</v>
      </c>
      <c r="B102" s="97">
        <v>89.1</v>
      </c>
      <c r="C102" s="97" t="str">
        <f t="shared" si="2"/>
        <v>A1</v>
      </c>
    </row>
    <row r="103" spans="1:3" x14ac:dyDescent="0.25">
      <c r="A103" s="97" t="s">
        <v>110</v>
      </c>
      <c r="B103" s="97">
        <v>92</v>
      </c>
      <c r="C103" s="97" t="str">
        <f t="shared" si="2"/>
        <v>A1</v>
      </c>
    </row>
    <row r="104" spans="1:3" x14ac:dyDescent="0.25">
      <c r="A104" s="97" t="s">
        <v>108</v>
      </c>
      <c r="B104" s="97">
        <v>82</v>
      </c>
      <c r="C104" s="97" t="str">
        <f t="shared" si="2"/>
        <v>A2</v>
      </c>
    </row>
    <row r="105" spans="1:3" x14ac:dyDescent="0.25">
      <c r="A105" s="97" t="s">
        <v>142</v>
      </c>
      <c r="B105" s="97">
        <v>89.1</v>
      </c>
      <c r="C105" s="97" t="str">
        <f t="shared" si="2"/>
        <v>A1</v>
      </c>
    </row>
    <row r="106" spans="1:3" x14ac:dyDescent="0.25">
      <c r="A106" s="97" t="s">
        <v>142</v>
      </c>
      <c r="B106" s="97">
        <v>89.1</v>
      </c>
      <c r="C106" s="97" t="str">
        <f t="shared" si="2"/>
        <v>A1</v>
      </c>
    </row>
    <row r="107" spans="1:3" x14ac:dyDescent="0.25">
      <c r="A107" s="97" t="s">
        <v>109</v>
      </c>
      <c r="B107" s="97">
        <v>70</v>
      </c>
      <c r="C107" s="97" t="str">
        <f t="shared" si="2"/>
        <v>A3</v>
      </c>
    </row>
    <row r="108" spans="1:3" x14ac:dyDescent="0.25">
      <c r="A108" s="97" t="s">
        <v>108</v>
      </c>
      <c r="B108" s="97">
        <v>82</v>
      </c>
      <c r="C108" s="97" t="str">
        <f t="shared" si="2"/>
        <v>A2</v>
      </c>
    </row>
    <row r="109" spans="1:3" x14ac:dyDescent="0.25">
      <c r="A109" s="97" t="s">
        <v>118</v>
      </c>
      <c r="B109" s="97">
        <v>66</v>
      </c>
      <c r="C109" s="97" t="str">
        <f t="shared" si="2"/>
        <v>A3</v>
      </c>
    </row>
    <row r="110" spans="1:3" x14ac:dyDescent="0.25">
      <c r="A110" s="97" t="s">
        <v>143</v>
      </c>
      <c r="B110" s="97">
        <v>46</v>
      </c>
      <c r="C110" s="97" t="str">
        <f t="shared" si="2"/>
        <v>B1</v>
      </c>
    </row>
    <row r="111" spans="1:3" x14ac:dyDescent="0.25">
      <c r="A111" s="97" t="s">
        <v>141</v>
      </c>
      <c r="B111" s="97">
        <v>83</v>
      </c>
      <c r="C111" s="97" t="str">
        <f t="shared" si="2"/>
        <v>A2</v>
      </c>
    </row>
    <row r="112" spans="1:3" x14ac:dyDescent="0.25">
      <c r="A112" s="97" t="s">
        <v>144</v>
      </c>
      <c r="B112" s="97">
        <v>26.9</v>
      </c>
      <c r="C112" s="97" t="str">
        <f t="shared" si="2"/>
        <v>B2</v>
      </c>
    </row>
    <row r="113" spans="1:3" x14ac:dyDescent="0.25">
      <c r="A113" s="97" t="s">
        <v>145</v>
      </c>
      <c r="B113" s="97">
        <v>96</v>
      </c>
      <c r="C113" s="97" t="str">
        <f t="shared" si="2"/>
        <v>A1</v>
      </c>
    </row>
    <row r="114" spans="1:3" x14ac:dyDescent="0.25">
      <c r="A114" s="97" t="s">
        <v>146</v>
      </c>
      <c r="B114" s="97">
        <v>89</v>
      </c>
      <c r="C114" s="97" t="str">
        <f t="shared" si="2"/>
        <v>A1</v>
      </c>
    </row>
    <row r="115" spans="1:3" x14ac:dyDescent="0.25">
      <c r="A115" s="97" t="s">
        <v>118</v>
      </c>
      <c r="B115" s="97">
        <v>66</v>
      </c>
      <c r="C115" s="97" t="str">
        <f t="shared" si="2"/>
        <v>A3</v>
      </c>
    </row>
    <row r="116" spans="1:3" x14ac:dyDescent="0.25">
      <c r="A116" s="97" t="s">
        <v>56</v>
      </c>
      <c r="B116" s="97">
        <v>74</v>
      </c>
      <c r="C116" s="97" t="str">
        <f t="shared" si="2"/>
        <v>A3</v>
      </c>
    </row>
    <row r="117" spans="1:3" x14ac:dyDescent="0.25">
      <c r="A117" s="97" t="s">
        <v>142</v>
      </c>
      <c r="B117" s="97">
        <v>93</v>
      </c>
      <c r="C117" s="97" t="str">
        <f t="shared" si="2"/>
        <v>A1</v>
      </c>
    </row>
    <row r="118" spans="1:3" x14ac:dyDescent="0.25">
      <c r="A118" s="97" t="s">
        <v>142</v>
      </c>
      <c r="B118" s="97">
        <v>93</v>
      </c>
      <c r="C118" s="97" t="str">
        <f t="shared" si="2"/>
        <v>A1</v>
      </c>
    </row>
    <row r="119" spans="1:3" x14ac:dyDescent="0.25">
      <c r="A119" s="97" t="s">
        <v>91</v>
      </c>
      <c r="B119" s="97">
        <v>92</v>
      </c>
      <c r="C119" s="97" t="str">
        <f t="shared" si="2"/>
        <v>A1</v>
      </c>
    </row>
    <row r="120" spans="1:3" x14ac:dyDescent="0.25">
      <c r="A120" s="97" t="s">
        <v>147</v>
      </c>
      <c r="B120" s="97">
        <v>0</v>
      </c>
      <c r="C120" s="97">
        <f t="shared" si="2"/>
        <v>0</v>
      </c>
    </row>
    <row r="121" spans="1:3" x14ac:dyDescent="0.25">
      <c r="A121" s="97" t="s">
        <v>142</v>
      </c>
      <c r="B121" s="97">
        <v>93</v>
      </c>
      <c r="C121" s="97" t="str">
        <f t="shared" si="2"/>
        <v>A1</v>
      </c>
    </row>
    <row r="122" spans="1:3" x14ac:dyDescent="0.25">
      <c r="A122" s="97" t="s">
        <v>15</v>
      </c>
      <c r="B122" s="97">
        <v>93</v>
      </c>
      <c r="C122" s="97" t="str">
        <f t="shared" si="2"/>
        <v>A1</v>
      </c>
    </row>
    <row r="123" spans="1:3" x14ac:dyDescent="0.25">
      <c r="A123" s="97" t="s">
        <v>109</v>
      </c>
      <c r="B123" s="97">
        <v>70</v>
      </c>
      <c r="C123" s="97" t="str">
        <f t="shared" si="2"/>
        <v>A3</v>
      </c>
    </row>
    <row r="124" spans="1:3" x14ac:dyDescent="0.25">
      <c r="A124" s="97" t="s">
        <v>106</v>
      </c>
      <c r="B124" s="97">
        <v>96</v>
      </c>
      <c r="C124" s="97" t="str">
        <f t="shared" si="2"/>
        <v>A1</v>
      </c>
    </row>
    <row r="125" spans="1:3" x14ac:dyDescent="0.25">
      <c r="A125" s="97" t="s">
        <v>15</v>
      </c>
      <c r="B125" s="97">
        <v>93</v>
      </c>
      <c r="C125" s="97" t="str">
        <f t="shared" si="2"/>
        <v>A1</v>
      </c>
    </row>
    <row r="126" spans="1:3" x14ac:dyDescent="0.25">
      <c r="A126" s="95" t="s">
        <v>48</v>
      </c>
      <c r="B126" s="95">
        <v>0</v>
      </c>
      <c r="C126" s="95">
        <v>0</v>
      </c>
    </row>
    <row r="127" spans="1:3" x14ac:dyDescent="0.25">
      <c r="A127" s="95" t="s">
        <v>43</v>
      </c>
      <c r="B127" s="95">
        <v>46</v>
      </c>
      <c r="C127" s="95" t="s">
        <v>4</v>
      </c>
    </row>
    <row r="128" spans="1:3" x14ac:dyDescent="0.25">
      <c r="A128" s="95" t="s">
        <v>56</v>
      </c>
      <c r="B128" s="95">
        <v>74</v>
      </c>
      <c r="C128" s="95" t="s">
        <v>2</v>
      </c>
    </row>
    <row r="129" spans="1:3" x14ac:dyDescent="0.25">
      <c r="A129" s="95" t="s">
        <v>56</v>
      </c>
      <c r="B129" s="95">
        <v>74</v>
      </c>
      <c r="C129" s="95" t="s">
        <v>2</v>
      </c>
    </row>
    <row r="130" spans="1:3" x14ac:dyDescent="0.25">
      <c r="A130" s="95" t="s">
        <v>112</v>
      </c>
      <c r="B130" s="95">
        <v>31</v>
      </c>
      <c r="C130" s="95" t="s">
        <v>5</v>
      </c>
    </row>
    <row r="131" spans="1:3" x14ac:dyDescent="0.25">
      <c r="A131" s="95" t="s">
        <v>113</v>
      </c>
      <c r="B131" s="95">
        <v>68</v>
      </c>
      <c r="C131" s="95" t="s">
        <v>2</v>
      </c>
    </row>
    <row r="132" spans="1:3" x14ac:dyDescent="0.25">
      <c r="A132" s="97" t="s">
        <v>103</v>
      </c>
      <c r="B132" s="97">
        <v>70</v>
      </c>
      <c r="C132" s="97" t="str">
        <f t="shared" ref="C132:C139" si="3">IF(AND(B132&gt;=87,B132&lt;=99.9),"A1",IF(AND(B132&gt;=75,B132&lt;=87.4),"A2",IF(AND(B132&gt;=62.5,B132&lt;=74.9),"A3",IF(AND(B132&gt;=50,B132&lt;=62.4),"A4",IF(AND(B132&gt;=37.5,B132&lt;=49.9),"B1",IF(AND(B132&gt;=25,B132&lt;=37.4),"B2",IF(AND(B132&gt;=12.5,B132&lt;=24.9),"B3",IF(AND(B132&gt;=0.1,B132&lt;=12.4),"B4",0))))))))</f>
        <v>A3</v>
      </c>
    </row>
    <row r="133" spans="1:3" x14ac:dyDescent="0.25">
      <c r="A133" s="97" t="s">
        <v>84</v>
      </c>
      <c r="B133" s="97">
        <v>39</v>
      </c>
      <c r="C133" s="97" t="str">
        <f t="shared" si="3"/>
        <v>B1</v>
      </c>
    </row>
    <row r="134" spans="1:3" x14ac:dyDescent="0.25">
      <c r="A134" s="97" t="s">
        <v>43</v>
      </c>
      <c r="B134" s="97">
        <v>46</v>
      </c>
      <c r="C134" s="97" t="str">
        <f t="shared" si="3"/>
        <v>B1</v>
      </c>
    </row>
    <row r="135" spans="1:3" x14ac:dyDescent="0.25">
      <c r="A135" s="97" t="s">
        <v>105</v>
      </c>
      <c r="B135" s="97">
        <v>52</v>
      </c>
      <c r="C135" s="97" t="str">
        <f t="shared" si="3"/>
        <v>A4</v>
      </c>
    </row>
    <row r="136" spans="1:3" x14ac:dyDescent="0.25">
      <c r="A136" s="97" t="s">
        <v>56</v>
      </c>
      <c r="B136" s="97">
        <v>74</v>
      </c>
      <c r="C136" s="97" t="str">
        <f t="shared" si="3"/>
        <v>A3</v>
      </c>
    </row>
    <row r="137" spans="1:3" x14ac:dyDescent="0.25">
      <c r="A137" s="97" t="s">
        <v>44</v>
      </c>
      <c r="C137" s="97">
        <f t="shared" si="3"/>
        <v>0</v>
      </c>
    </row>
    <row r="138" spans="1:3" x14ac:dyDescent="0.25">
      <c r="A138" s="97" t="s">
        <v>105</v>
      </c>
      <c r="B138" s="97">
        <v>52</v>
      </c>
      <c r="C138" s="97" t="str">
        <f t="shared" si="3"/>
        <v>A4</v>
      </c>
    </row>
    <row r="139" spans="1:3" x14ac:dyDescent="0.25">
      <c r="A139" s="97" t="s">
        <v>105</v>
      </c>
      <c r="B139" s="97">
        <v>52</v>
      </c>
      <c r="C139" s="97" t="str">
        <f t="shared" si="3"/>
        <v>A4</v>
      </c>
    </row>
    <row r="140" spans="1:3" x14ac:dyDescent="0.25">
      <c r="A140" s="95" t="s">
        <v>114</v>
      </c>
      <c r="B140" s="95">
        <v>0</v>
      </c>
      <c r="C140" s="95">
        <v>0</v>
      </c>
    </row>
    <row r="141" spans="1:3" x14ac:dyDescent="0.25">
      <c r="A141" s="95" t="s">
        <v>115</v>
      </c>
      <c r="B141" s="95">
        <v>46</v>
      </c>
      <c r="C141" s="95" t="s">
        <v>4</v>
      </c>
    </row>
    <row r="142" spans="1:3" x14ac:dyDescent="0.25">
      <c r="A142" s="95" t="s">
        <v>110</v>
      </c>
      <c r="B142" s="95">
        <v>92</v>
      </c>
      <c r="C142" s="95" t="s">
        <v>0</v>
      </c>
    </row>
    <row r="143" spans="1:3" x14ac:dyDescent="0.25">
      <c r="A143" s="95" t="s">
        <v>116</v>
      </c>
      <c r="B143" s="95">
        <v>69</v>
      </c>
      <c r="C143" s="95" t="s">
        <v>2</v>
      </c>
    </row>
    <row r="144" spans="1:3" x14ac:dyDescent="0.25">
      <c r="A144" s="95" t="s">
        <v>117</v>
      </c>
      <c r="B144" s="95">
        <v>46</v>
      </c>
      <c r="C144" s="95" t="s">
        <v>4</v>
      </c>
    </row>
    <row r="145" spans="1:3" x14ac:dyDescent="0.25">
      <c r="A145" s="95" t="s">
        <v>116</v>
      </c>
      <c r="B145" s="95">
        <v>69</v>
      </c>
      <c r="C145" s="95" t="s">
        <v>2</v>
      </c>
    </row>
    <row r="146" spans="1:3" x14ac:dyDescent="0.25">
      <c r="A146" s="95" t="s">
        <v>43</v>
      </c>
      <c r="B146" s="95">
        <v>46</v>
      </c>
      <c r="C146" s="95" t="s">
        <v>4</v>
      </c>
    </row>
    <row r="147" spans="1:3" x14ac:dyDescent="0.25">
      <c r="A147" s="95" t="s">
        <v>56</v>
      </c>
      <c r="B147" s="95">
        <v>74</v>
      </c>
      <c r="C147" s="95" t="s">
        <v>2</v>
      </c>
    </row>
    <row r="148" spans="1:3" x14ac:dyDescent="0.25">
      <c r="A148" s="95" t="s">
        <v>112</v>
      </c>
      <c r="B148" s="95">
        <v>24.16</v>
      </c>
      <c r="C148" s="95" t="s">
        <v>6</v>
      </c>
    </row>
    <row r="149" spans="1:3" x14ac:dyDescent="0.25">
      <c r="A149" s="97" t="s">
        <v>148</v>
      </c>
      <c r="B149" s="97">
        <v>11</v>
      </c>
      <c r="C149" s="97" t="str">
        <f t="shared" ref="C149:C168" si="4">IF(AND(B149&gt;=87,B149&lt;=99.9),"A1",IF(AND(B149&gt;=75,B149&lt;=87.4),"A2",IF(AND(B149&gt;=62.5,B149&lt;=74.9),"A3",IF(AND(B149&gt;=50,B149&lt;=62.4),"A4",IF(AND(B149&gt;=37.5,B149&lt;=49.9),"B1",IF(AND(B149&gt;=25,B149&lt;=37.4),"B2",IF(AND(B149&gt;=12.5,B149&lt;=24.9),"B3",IF(AND(B149&gt;=0.1,B149&lt;=12.4),"B4",0))))))))</f>
        <v>B4</v>
      </c>
    </row>
    <row r="150" spans="1:3" x14ac:dyDescent="0.25">
      <c r="A150" s="97" t="s">
        <v>149</v>
      </c>
      <c r="B150" s="97">
        <v>88</v>
      </c>
      <c r="C150" s="97" t="str">
        <f t="shared" si="4"/>
        <v>A1</v>
      </c>
    </row>
    <row r="151" spans="1:3" x14ac:dyDescent="0.25">
      <c r="A151" s="97" t="s">
        <v>150</v>
      </c>
      <c r="B151" s="97">
        <v>69.2</v>
      </c>
      <c r="C151" s="97" t="str">
        <f t="shared" si="4"/>
        <v>A3</v>
      </c>
    </row>
    <row r="152" spans="1:3" x14ac:dyDescent="0.25">
      <c r="A152" s="97" t="s">
        <v>56</v>
      </c>
      <c r="B152" s="97">
        <v>74</v>
      </c>
      <c r="C152" s="97" t="str">
        <f t="shared" si="4"/>
        <v>A3</v>
      </c>
    </row>
    <row r="153" spans="1:3" x14ac:dyDescent="0.25">
      <c r="A153" s="97" t="s">
        <v>114</v>
      </c>
      <c r="B153" s="97">
        <v>0</v>
      </c>
      <c r="C153" s="97">
        <f t="shared" si="4"/>
        <v>0</v>
      </c>
    </row>
    <row r="154" spans="1:3" x14ac:dyDescent="0.25">
      <c r="A154" s="97" t="s">
        <v>151</v>
      </c>
      <c r="B154" s="97">
        <v>94</v>
      </c>
      <c r="C154" s="97" t="str">
        <f t="shared" si="4"/>
        <v>A1</v>
      </c>
    </row>
    <row r="155" spans="1:3" x14ac:dyDescent="0.25">
      <c r="A155" s="97" t="s">
        <v>88</v>
      </c>
      <c r="B155" s="97">
        <v>0</v>
      </c>
      <c r="C155" s="97">
        <f t="shared" si="4"/>
        <v>0</v>
      </c>
    </row>
    <row r="156" spans="1:3" x14ac:dyDescent="0.25">
      <c r="A156" s="97" t="s">
        <v>26</v>
      </c>
      <c r="B156" s="97">
        <v>83</v>
      </c>
      <c r="C156" s="97" t="str">
        <f t="shared" si="4"/>
        <v>A2</v>
      </c>
    </row>
    <row r="157" spans="1:3" x14ac:dyDescent="0.25">
      <c r="A157" s="97" t="s">
        <v>84</v>
      </c>
      <c r="B157" s="97">
        <v>0</v>
      </c>
      <c r="C157" s="97">
        <f t="shared" si="4"/>
        <v>0</v>
      </c>
    </row>
    <row r="158" spans="1:3" x14ac:dyDescent="0.25">
      <c r="A158" s="97" t="s">
        <v>103</v>
      </c>
      <c r="B158" s="97">
        <v>70</v>
      </c>
      <c r="C158" s="97" t="str">
        <f t="shared" si="4"/>
        <v>A3</v>
      </c>
    </row>
    <row r="159" spans="1:3" x14ac:dyDescent="0.25">
      <c r="A159" s="97" t="s">
        <v>84</v>
      </c>
      <c r="B159" s="97">
        <v>39</v>
      </c>
      <c r="C159" s="97" t="str">
        <f t="shared" si="4"/>
        <v>B1</v>
      </c>
    </row>
    <row r="160" spans="1:3" x14ac:dyDescent="0.25">
      <c r="A160" s="97" t="s">
        <v>152</v>
      </c>
      <c r="B160" s="97">
        <v>54</v>
      </c>
      <c r="C160" s="97" t="str">
        <f t="shared" si="4"/>
        <v>A4</v>
      </c>
    </row>
    <row r="161" spans="1:3" x14ac:dyDescent="0.25">
      <c r="A161" s="97" t="s">
        <v>14</v>
      </c>
      <c r="B161" s="97">
        <v>70</v>
      </c>
      <c r="C161" s="97" t="str">
        <f t="shared" si="4"/>
        <v>A3</v>
      </c>
    </row>
    <row r="162" spans="1:3" x14ac:dyDescent="0.25">
      <c r="A162" s="97" t="s">
        <v>150</v>
      </c>
      <c r="B162" s="97">
        <v>84</v>
      </c>
      <c r="C162" s="97" t="str">
        <f t="shared" si="4"/>
        <v>A2</v>
      </c>
    </row>
    <row r="163" spans="1:3" x14ac:dyDescent="0.25">
      <c r="A163" s="97" t="s">
        <v>20</v>
      </c>
      <c r="B163" s="97">
        <v>8</v>
      </c>
      <c r="C163" s="97" t="str">
        <f t="shared" si="4"/>
        <v>B4</v>
      </c>
    </row>
    <row r="164" spans="1:3" x14ac:dyDescent="0.25">
      <c r="A164" s="97" t="s">
        <v>153</v>
      </c>
      <c r="B164" s="97">
        <v>59</v>
      </c>
      <c r="C164" s="97" t="str">
        <f t="shared" si="4"/>
        <v>A4</v>
      </c>
    </row>
    <row r="165" spans="1:3" x14ac:dyDescent="0.25">
      <c r="A165" s="97" t="s">
        <v>56</v>
      </c>
      <c r="B165" s="97">
        <v>74</v>
      </c>
      <c r="C165" s="97" t="str">
        <f t="shared" si="4"/>
        <v>A3</v>
      </c>
    </row>
    <row r="166" spans="1:3" x14ac:dyDescent="0.25">
      <c r="A166" s="97" t="s">
        <v>154</v>
      </c>
      <c r="B166" s="97">
        <v>25</v>
      </c>
      <c r="C166" s="97" t="str">
        <f t="shared" si="4"/>
        <v>B2</v>
      </c>
    </row>
    <row r="167" spans="1:3" x14ac:dyDescent="0.25">
      <c r="A167" s="97" t="s">
        <v>105</v>
      </c>
      <c r="B167" s="97">
        <v>52</v>
      </c>
      <c r="C167" s="97" t="str">
        <f t="shared" si="4"/>
        <v>A4</v>
      </c>
    </row>
    <row r="168" spans="1:3" x14ac:dyDescent="0.25">
      <c r="A168" s="97" t="s">
        <v>105</v>
      </c>
      <c r="B168" s="97">
        <v>52</v>
      </c>
      <c r="C168" s="97" t="str">
        <f t="shared" si="4"/>
        <v>A4</v>
      </c>
    </row>
    <row r="169" spans="1:3" x14ac:dyDescent="0.25">
      <c r="A169" s="95" t="s">
        <v>103</v>
      </c>
      <c r="B169" s="95">
        <v>70</v>
      </c>
      <c r="C169" s="95" t="s">
        <v>2</v>
      </c>
    </row>
    <row r="170" spans="1:3" x14ac:dyDescent="0.25">
      <c r="A170" s="95" t="s">
        <v>56</v>
      </c>
      <c r="B170" s="95">
        <v>74</v>
      </c>
      <c r="C170" s="95" t="s">
        <v>2</v>
      </c>
    </row>
    <row r="171" spans="1:3" x14ac:dyDescent="0.25">
      <c r="A171" s="95" t="s">
        <v>15</v>
      </c>
      <c r="B171" s="95">
        <v>93</v>
      </c>
      <c r="C171" s="95" t="s">
        <v>0</v>
      </c>
    </row>
    <row r="172" spans="1:3" x14ac:dyDescent="0.25">
      <c r="A172" s="95" t="s">
        <v>105</v>
      </c>
      <c r="B172" s="97">
        <v>52</v>
      </c>
      <c r="C172" s="97" t="str">
        <f t="shared" ref="C172:C173" si="5">IF(AND(B172&gt;=87,B172&lt;=99.9),"A1",IF(AND(B172&gt;=75,B172&lt;=87.4),"A2",IF(AND(B172&gt;=62.5,B172&lt;=74.9),"A3",IF(AND(B172&gt;=50,B172&lt;=62.4),"A4",IF(AND(B172&gt;=37.5,B172&lt;=49.9),"B1",IF(AND(B172&gt;=25,B172&lt;=37.4),"B2",IF(AND(B172&gt;=12.5,B172&lt;=24.9),"B3",IF(AND(B172&gt;=0.1,B172&lt;=12.4),"B4",0))))))))</f>
        <v>A4</v>
      </c>
    </row>
    <row r="173" spans="1:3" x14ac:dyDescent="0.25">
      <c r="A173" s="95" t="s">
        <v>105</v>
      </c>
      <c r="B173" s="97">
        <v>52</v>
      </c>
      <c r="C173" s="97" t="str">
        <f t="shared" si="5"/>
        <v>A4</v>
      </c>
    </row>
    <row r="174" spans="1:3" x14ac:dyDescent="0.25">
      <c r="A174" s="95" t="s">
        <v>15</v>
      </c>
      <c r="B174" s="95">
        <v>93</v>
      </c>
      <c r="C174" s="95" t="s">
        <v>0</v>
      </c>
    </row>
    <row r="175" spans="1:3" x14ac:dyDescent="0.25">
      <c r="A175" s="95" t="s">
        <v>106</v>
      </c>
      <c r="B175" s="95">
        <v>96</v>
      </c>
      <c r="C175" s="95" t="s">
        <v>0</v>
      </c>
    </row>
    <row r="176" spans="1:3" x14ac:dyDescent="0.25">
      <c r="A176" s="97" t="s">
        <v>15</v>
      </c>
      <c r="B176" s="97">
        <v>93</v>
      </c>
      <c r="C176" s="97" t="str">
        <f t="shared" ref="C176:C197" si="6">IF(AND(B176&gt;=87,B176&lt;=99.9),"A1",IF(AND(B176&gt;=75,B176&lt;=87.4),"A2",IF(AND(B176&gt;=62.5,B176&lt;=74.9),"A3",IF(AND(B176&gt;=50,B176&lt;=62.4),"A4",IF(AND(B176&gt;=37.5,B176&lt;=49.9),"B1",IF(AND(B176&gt;=25,B176&lt;=37.4),"B2",IF(AND(B176&gt;=12.5,B176&lt;=24.9),"B3",IF(AND(B176&gt;=0.1,B176&lt;=12.4),"B4",0))))))))</f>
        <v>A1</v>
      </c>
    </row>
    <row r="177" spans="1:3" x14ac:dyDescent="0.25">
      <c r="A177" s="97" t="s">
        <v>108</v>
      </c>
      <c r="B177" s="97">
        <v>82</v>
      </c>
      <c r="C177" s="97" t="str">
        <f t="shared" si="6"/>
        <v>A2</v>
      </c>
    </row>
    <row r="178" spans="1:3" x14ac:dyDescent="0.25">
      <c r="A178" s="97" t="s">
        <v>103</v>
      </c>
      <c r="B178" s="97">
        <v>70</v>
      </c>
      <c r="C178" s="97" t="str">
        <f t="shared" si="6"/>
        <v>A3</v>
      </c>
    </row>
    <row r="179" spans="1:3" x14ac:dyDescent="0.25">
      <c r="A179" s="97" t="s">
        <v>104</v>
      </c>
      <c r="B179" s="97">
        <v>45</v>
      </c>
      <c r="C179" s="97" t="str">
        <f t="shared" si="6"/>
        <v>B1</v>
      </c>
    </row>
    <row r="180" spans="1:3" x14ac:dyDescent="0.25">
      <c r="A180" s="97" t="s">
        <v>108</v>
      </c>
      <c r="B180" s="97">
        <v>82</v>
      </c>
      <c r="C180" s="97" t="str">
        <f t="shared" si="6"/>
        <v>A2</v>
      </c>
    </row>
    <row r="181" spans="1:3" x14ac:dyDescent="0.25">
      <c r="A181" s="97" t="s">
        <v>56</v>
      </c>
      <c r="B181" s="97">
        <v>74</v>
      </c>
      <c r="C181" s="97" t="str">
        <f t="shared" si="6"/>
        <v>A3</v>
      </c>
    </row>
    <row r="182" spans="1:3" x14ac:dyDescent="0.25">
      <c r="A182" s="97" t="s">
        <v>155</v>
      </c>
      <c r="B182" s="97">
        <v>31</v>
      </c>
      <c r="C182" s="97" t="str">
        <f t="shared" si="6"/>
        <v>B2</v>
      </c>
    </row>
    <row r="183" spans="1:3" x14ac:dyDescent="0.25">
      <c r="A183" s="97" t="s">
        <v>15</v>
      </c>
      <c r="B183" s="97">
        <v>93</v>
      </c>
      <c r="C183" s="97" t="str">
        <f t="shared" si="6"/>
        <v>A1</v>
      </c>
    </row>
    <row r="184" spans="1:3" x14ac:dyDescent="0.25">
      <c r="A184" s="97" t="s">
        <v>17</v>
      </c>
      <c r="B184" s="97">
        <v>89.1</v>
      </c>
      <c r="C184" s="97" t="str">
        <f t="shared" si="6"/>
        <v>A1</v>
      </c>
    </row>
    <row r="185" spans="1:3" x14ac:dyDescent="0.25">
      <c r="A185" s="97" t="s">
        <v>96</v>
      </c>
      <c r="B185" s="97">
        <v>87</v>
      </c>
      <c r="C185" s="97" t="str">
        <f t="shared" si="6"/>
        <v>A1</v>
      </c>
    </row>
    <row r="186" spans="1:3" x14ac:dyDescent="0.25">
      <c r="A186" s="97" t="s">
        <v>29</v>
      </c>
      <c r="B186" s="97">
        <v>93</v>
      </c>
      <c r="C186" s="97" t="str">
        <f t="shared" si="6"/>
        <v>A1</v>
      </c>
    </row>
    <row r="187" spans="1:3" x14ac:dyDescent="0.25">
      <c r="A187" s="97" t="s">
        <v>54</v>
      </c>
      <c r="B187" s="97">
        <v>26.9</v>
      </c>
      <c r="C187" s="97" t="str">
        <f t="shared" si="6"/>
        <v>B2</v>
      </c>
    </row>
    <row r="188" spans="1:3" x14ac:dyDescent="0.25">
      <c r="A188" s="97" t="s">
        <v>56</v>
      </c>
      <c r="B188" s="97">
        <v>74</v>
      </c>
      <c r="C188" s="97" t="str">
        <f t="shared" si="6"/>
        <v>A3</v>
      </c>
    </row>
    <row r="189" spans="1:3" x14ac:dyDescent="0.25">
      <c r="A189" s="97" t="s">
        <v>55</v>
      </c>
      <c r="B189" s="97">
        <v>91</v>
      </c>
      <c r="C189" s="97" t="str">
        <f t="shared" si="6"/>
        <v>A1</v>
      </c>
    </row>
    <row r="190" spans="1:3" x14ac:dyDescent="0.25">
      <c r="A190" s="97" t="s">
        <v>105</v>
      </c>
      <c r="B190" s="97">
        <v>52</v>
      </c>
      <c r="C190" s="97" t="str">
        <f t="shared" si="6"/>
        <v>A4</v>
      </c>
    </row>
    <row r="191" spans="1:3" x14ac:dyDescent="0.25">
      <c r="A191" s="97" t="s">
        <v>21</v>
      </c>
      <c r="B191" s="97">
        <v>42</v>
      </c>
      <c r="C191" s="97" t="str">
        <f t="shared" si="6"/>
        <v>B1</v>
      </c>
    </row>
    <row r="192" spans="1:3" x14ac:dyDescent="0.25">
      <c r="A192" s="98" t="s">
        <v>51</v>
      </c>
      <c r="B192" s="95">
        <v>58.1</v>
      </c>
      <c r="C192" s="95" t="str">
        <f t="shared" si="6"/>
        <v>A4</v>
      </c>
    </row>
    <row r="193" spans="1:3" x14ac:dyDescent="0.25">
      <c r="A193" s="95" t="s">
        <v>51</v>
      </c>
      <c r="B193" s="95">
        <v>58.1</v>
      </c>
      <c r="C193" s="95" t="str">
        <f t="shared" si="6"/>
        <v>A4</v>
      </c>
    </row>
    <row r="194" spans="1:3" x14ac:dyDescent="0.25">
      <c r="A194" s="95" t="s">
        <v>34</v>
      </c>
      <c r="B194" s="95">
        <v>69.400000000000006</v>
      </c>
      <c r="C194" s="95" t="str">
        <f t="shared" si="6"/>
        <v>A3</v>
      </c>
    </row>
    <row r="195" spans="1:3" x14ac:dyDescent="0.25">
      <c r="A195" s="95" t="s">
        <v>54</v>
      </c>
      <c r="B195" s="95">
        <v>26.9</v>
      </c>
      <c r="C195" s="95" t="str">
        <f t="shared" si="6"/>
        <v>B2</v>
      </c>
    </row>
    <row r="196" spans="1:3" x14ac:dyDescent="0.25">
      <c r="A196" s="95" t="s">
        <v>118</v>
      </c>
      <c r="B196" s="95">
        <v>66</v>
      </c>
      <c r="C196" s="95" t="str">
        <f t="shared" si="6"/>
        <v>A3</v>
      </c>
    </row>
    <row r="197" spans="1:3" x14ac:dyDescent="0.25">
      <c r="A197" s="97" t="s">
        <v>51</v>
      </c>
      <c r="B197" s="97">
        <v>58.1</v>
      </c>
      <c r="C197" s="97" t="str">
        <f t="shared" si="6"/>
        <v>A4</v>
      </c>
    </row>
    <row r="198" spans="1:3" x14ac:dyDescent="0.25">
      <c r="A198" s="99" t="s">
        <v>156</v>
      </c>
      <c r="B198" s="99">
        <v>86</v>
      </c>
      <c r="C198" s="99" t="s">
        <v>1</v>
      </c>
    </row>
    <row r="199" spans="1:3" x14ac:dyDescent="0.25">
      <c r="A199" s="99" t="s">
        <v>157</v>
      </c>
      <c r="B199" s="99">
        <v>70</v>
      </c>
      <c r="C199" s="99" t="s">
        <v>2</v>
      </c>
    </row>
    <row r="200" spans="1:3" x14ac:dyDescent="0.25">
      <c r="A200" s="100" t="s">
        <v>158</v>
      </c>
      <c r="B200" s="100">
        <v>51</v>
      </c>
      <c r="C200" s="100" t="s">
        <v>3</v>
      </c>
    </row>
    <row r="201" spans="1:3" x14ac:dyDescent="0.25">
      <c r="A201" s="100" t="s">
        <v>159</v>
      </c>
      <c r="B201" s="100">
        <v>67</v>
      </c>
      <c r="C201" s="100" t="s">
        <v>2</v>
      </c>
    </row>
    <row r="202" spans="1:3" x14ac:dyDescent="0.25">
      <c r="A202" s="100" t="s">
        <v>105</v>
      </c>
      <c r="B202" s="101">
        <v>52</v>
      </c>
      <c r="C202" s="101" t="s">
        <v>3</v>
      </c>
    </row>
    <row r="203" spans="1:3" x14ac:dyDescent="0.25">
      <c r="A203" s="100" t="s">
        <v>160</v>
      </c>
      <c r="B203" s="100">
        <v>63</v>
      </c>
      <c r="C203" s="100" t="s">
        <v>2</v>
      </c>
    </row>
    <row r="204" spans="1:3" x14ac:dyDescent="0.25">
      <c r="A204" s="100" t="s">
        <v>161</v>
      </c>
      <c r="B204" s="100">
        <v>74</v>
      </c>
      <c r="C204" s="100" t="s">
        <v>2</v>
      </c>
    </row>
    <row r="205" spans="1:3" x14ac:dyDescent="0.25">
      <c r="A205" s="100" t="s">
        <v>162</v>
      </c>
      <c r="B205" s="100">
        <v>87</v>
      </c>
      <c r="C205" s="101" t="s">
        <v>1</v>
      </c>
    </row>
    <row r="206" spans="1:3" x14ac:dyDescent="0.25">
      <c r="A206" s="100" t="s">
        <v>163</v>
      </c>
      <c r="B206" s="100">
        <v>54</v>
      </c>
      <c r="C206" s="101" t="s">
        <v>3</v>
      </c>
    </row>
    <row r="207" spans="1:3" x14ac:dyDescent="0.25">
      <c r="A207" s="100" t="s">
        <v>164</v>
      </c>
      <c r="B207" s="100">
        <v>83</v>
      </c>
      <c r="C207" s="101" t="s">
        <v>1</v>
      </c>
    </row>
    <row r="208" spans="1:3" x14ac:dyDescent="0.25">
      <c r="A208" s="100" t="s">
        <v>165</v>
      </c>
      <c r="B208" s="100">
        <v>31</v>
      </c>
      <c r="C208" s="101" t="s">
        <v>5</v>
      </c>
    </row>
    <row r="209" spans="1:3" x14ac:dyDescent="0.25">
      <c r="A209" s="99" t="s">
        <v>166</v>
      </c>
      <c r="B209" s="99">
        <v>0</v>
      </c>
      <c r="C209" s="99" t="s">
        <v>292</v>
      </c>
    </row>
    <row r="210" spans="1:3" x14ac:dyDescent="0.25">
      <c r="A210" s="102" t="s">
        <v>167</v>
      </c>
      <c r="B210" s="102">
        <v>63</v>
      </c>
      <c r="C210" s="101" t="s">
        <v>2</v>
      </c>
    </row>
    <row r="211" spans="1:3" x14ac:dyDescent="0.25">
      <c r="A211" s="100" t="s">
        <v>168</v>
      </c>
      <c r="B211" s="100">
        <v>70</v>
      </c>
      <c r="C211" s="101" t="s">
        <v>2</v>
      </c>
    </row>
    <row r="212" spans="1:3" x14ac:dyDescent="0.25">
      <c r="A212" s="100" t="s">
        <v>158</v>
      </c>
      <c r="B212" s="100">
        <v>51</v>
      </c>
      <c r="C212" s="100" t="s">
        <v>3</v>
      </c>
    </row>
    <row r="213" spans="1:3" x14ac:dyDescent="0.25">
      <c r="A213" s="100" t="s">
        <v>169</v>
      </c>
      <c r="B213" s="100">
        <v>49</v>
      </c>
      <c r="C213" s="101" t="s">
        <v>4</v>
      </c>
    </row>
    <row r="214" spans="1:3" x14ac:dyDescent="0.25">
      <c r="A214" s="102" t="s">
        <v>167</v>
      </c>
      <c r="B214" s="102">
        <v>63</v>
      </c>
      <c r="C214" s="101" t="s">
        <v>2</v>
      </c>
    </row>
    <row r="215" spans="1:3" x14ac:dyDescent="0.25">
      <c r="A215" s="99" t="s">
        <v>170</v>
      </c>
      <c r="B215" s="99">
        <v>11</v>
      </c>
      <c r="C215" s="101" t="s">
        <v>7</v>
      </c>
    </row>
    <row r="216" spans="1:3" x14ac:dyDescent="0.25">
      <c r="A216" s="99" t="s">
        <v>170</v>
      </c>
      <c r="B216" s="99">
        <v>11</v>
      </c>
      <c r="C216" s="101" t="s">
        <v>7</v>
      </c>
    </row>
    <row r="217" spans="1:3" x14ac:dyDescent="0.25">
      <c r="A217" s="100" t="s">
        <v>170</v>
      </c>
      <c r="B217" s="99">
        <v>11</v>
      </c>
      <c r="C217" s="101" t="s">
        <v>7</v>
      </c>
    </row>
    <row r="218" spans="1:3" x14ac:dyDescent="0.25">
      <c r="A218" s="100" t="s">
        <v>170</v>
      </c>
      <c r="B218" s="99">
        <v>11</v>
      </c>
      <c r="C218" s="101" t="s">
        <v>7</v>
      </c>
    </row>
    <row r="219" spans="1:3" x14ac:dyDescent="0.25">
      <c r="A219" s="103" t="s">
        <v>171</v>
      </c>
      <c r="B219" s="99">
        <v>0</v>
      </c>
      <c r="C219" s="99" t="s">
        <v>292</v>
      </c>
    </row>
    <row r="220" spans="1:3" x14ac:dyDescent="0.25">
      <c r="A220" s="102" t="s">
        <v>171</v>
      </c>
      <c r="B220" s="99">
        <v>0</v>
      </c>
      <c r="C220" s="99" t="s">
        <v>292</v>
      </c>
    </row>
    <row r="221" spans="1:3" x14ac:dyDescent="0.25">
      <c r="A221" s="100" t="s">
        <v>166</v>
      </c>
      <c r="B221" s="99">
        <v>0</v>
      </c>
      <c r="C221" s="99" t="s">
        <v>292</v>
      </c>
    </row>
    <row r="222" spans="1:3" x14ac:dyDescent="0.25">
      <c r="A222" s="99" t="s">
        <v>172</v>
      </c>
      <c r="B222" s="99">
        <v>84</v>
      </c>
      <c r="C222" s="99" t="s">
        <v>1</v>
      </c>
    </row>
    <row r="223" spans="1:3" x14ac:dyDescent="0.25">
      <c r="A223" s="99" t="s">
        <v>173</v>
      </c>
      <c r="B223" s="99">
        <v>15</v>
      </c>
      <c r="C223" s="99" t="s">
        <v>6</v>
      </c>
    </row>
    <row r="224" spans="1:3" x14ac:dyDescent="0.25">
      <c r="A224" s="100" t="s">
        <v>40</v>
      </c>
      <c r="B224" s="99">
        <v>0</v>
      </c>
      <c r="C224" s="99" t="s">
        <v>292</v>
      </c>
    </row>
    <row r="225" spans="1:3" x14ac:dyDescent="0.25">
      <c r="A225" s="102" t="s">
        <v>171</v>
      </c>
      <c r="B225" s="99">
        <v>0</v>
      </c>
      <c r="C225" s="99" t="s">
        <v>292</v>
      </c>
    </row>
    <row r="226" spans="1:3" x14ac:dyDescent="0.25">
      <c r="A226" s="99" t="s">
        <v>173</v>
      </c>
      <c r="B226" s="99">
        <v>15</v>
      </c>
      <c r="C226" s="99" t="s">
        <v>6</v>
      </c>
    </row>
    <row r="227" spans="1:3" x14ac:dyDescent="0.25">
      <c r="A227" s="100" t="s">
        <v>166</v>
      </c>
      <c r="B227" s="101">
        <v>0</v>
      </c>
      <c r="C227" s="101" t="s">
        <v>292</v>
      </c>
    </row>
    <row r="228" spans="1:3" x14ac:dyDescent="0.25">
      <c r="A228" s="101" t="s">
        <v>33</v>
      </c>
      <c r="B228" s="101">
        <v>82</v>
      </c>
      <c r="C228" s="101" t="s">
        <v>1</v>
      </c>
    </row>
    <row r="229" spans="1:3" x14ac:dyDescent="0.25">
      <c r="A229" s="101" t="s">
        <v>174</v>
      </c>
      <c r="B229" s="101">
        <v>63</v>
      </c>
      <c r="C229" s="101" t="s">
        <v>2</v>
      </c>
    </row>
    <row r="230" spans="1:3" x14ac:dyDescent="0.25">
      <c r="A230" s="101" t="s">
        <v>41</v>
      </c>
      <c r="B230" s="104">
        <v>0</v>
      </c>
      <c r="C230" s="104" t="s">
        <v>292</v>
      </c>
    </row>
    <row r="231" spans="1:3" x14ac:dyDescent="0.25">
      <c r="A231" s="101" t="s">
        <v>154</v>
      </c>
      <c r="B231" s="101">
        <v>25</v>
      </c>
      <c r="C231" s="101" t="s">
        <v>5</v>
      </c>
    </row>
    <row r="232" spans="1:3" x14ac:dyDescent="0.25">
      <c r="A232" s="101" t="s">
        <v>84</v>
      </c>
      <c r="B232" s="101">
        <v>39</v>
      </c>
      <c r="C232" s="101" t="s">
        <v>4</v>
      </c>
    </row>
    <row r="233" spans="1:3" x14ac:dyDescent="0.25">
      <c r="A233" s="101" t="s">
        <v>22</v>
      </c>
      <c r="B233" s="101">
        <v>63</v>
      </c>
      <c r="C233" s="101" t="s">
        <v>2</v>
      </c>
    </row>
    <row r="234" spans="1:3" x14ac:dyDescent="0.25">
      <c r="A234" s="101" t="s">
        <v>159</v>
      </c>
      <c r="B234" s="101">
        <v>67</v>
      </c>
      <c r="C234" s="101" t="s">
        <v>2</v>
      </c>
    </row>
    <row r="235" spans="1:3" x14ac:dyDescent="0.25">
      <c r="A235" s="101" t="s">
        <v>56</v>
      </c>
      <c r="B235" s="104">
        <v>74</v>
      </c>
      <c r="C235" s="101" t="s">
        <v>2</v>
      </c>
    </row>
    <row r="236" spans="1:3" x14ac:dyDescent="0.25">
      <c r="A236" s="101" t="s">
        <v>154</v>
      </c>
      <c r="B236" s="101">
        <v>25</v>
      </c>
      <c r="C236" s="101" t="s">
        <v>5</v>
      </c>
    </row>
    <row r="237" spans="1:3" x14ac:dyDescent="0.25">
      <c r="A237" s="101" t="s">
        <v>30</v>
      </c>
      <c r="B237" s="100">
        <v>83</v>
      </c>
      <c r="C237" s="101" t="s">
        <v>1</v>
      </c>
    </row>
    <row r="238" spans="1:3" x14ac:dyDescent="0.25">
      <c r="A238" s="101" t="s">
        <v>51</v>
      </c>
      <c r="B238" s="101">
        <v>70</v>
      </c>
      <c r="C238" s="101" t="s">
        <v>2</v>
      </c>
    </row>
    <row r="239" spans="1:3" x14ac:dyDescent="0.25">
      <c r="A239" s="101" t="s">
        <v>175</v>
      </c>
      <c r="B239" s="101">
        <v>83</v>
      </c>
      <c r="C239" s="101" t="s">
        <v>1</v>
      </c>
    </row>
    <row r="240" spans="1:3" x14ac:dyDescent="0.25">
      <c r="A240" s="101" t="s">
        <v>176</v>
      </c>
      <c r="B240" s="101">
        <v>86</v>
      </c>
      <c r="C240" s="101" t="s">
        <v>1</v>
      </c>
    </row>
    <row r="241" spans="1:3" x14ac:dyDescent="0.25">
      <c r="A241" s="101" t="s">
        <v>56</v>
      </c>
      <c r="B241" s="104">
        <v>74</v>
      </c>
      <c r="C241" s="101" t="s">
        <v>2</v>
      </c>
    </row>
    <row r="242" spans="1:3" x14ac:dyDescent="0.25">
      <c r="A242" s="101" t="s">
        <v>56</v>
      </c>
      <c r="B242" s="104">
        <v>74</v>
      </c>
      <c r="C242" s="101" t="s">
        <v>2</v>
      </c>
    </row>
    <row r="243" spans="1:3" x14ac:dyDescent="0.25">
      <c r="A243" s="101" t="s">
        <v>16</v>
      </c>
      <c r="B243" s="101">
        <v>77</v>
      </c>
      <c r="C243" s="101" t="s">
        <v>1</v>
      </c>
    </row>
    <row r="244" spans="1:3" x14ac:dyDescent="0.25">
      <c r="A244" s="101" t="s">
        <v>177</v>
      </c>
      <c r="B244" s="101">
        <v>44</v>
      </c>
      <c r="C244" s="104" t="s">
        <v>4</v>
      </c>
    </row>
    <row r="245" spans="1:3" x14ac:dyDescent="0.25">
      <c r="A245" s="101" t="s">
        <v>178</v>
      </c>
      <c r="B245" s="101">
        <v>51</v>
      </c>
      <c r="C245" s="101" t="s">
        <v>3</v>
      </c>
    </row>
    <row r="246" spans="1:3" x14ac:dyDescent="0.25">
      <c r="A246" s="101" t="s">
        <v>56</v>
      </c>
      <c r="B246" s="104">
        <v>74</v>
      </c>
      <c r="C246" s="101" t="s">
        <v>2</v>
      </c>
    </row>
    <row r="247" spans="1:3" x14ac:dyDescent="0.25">
      <c r="A247" s="101" t="s">
        <v>44</v>
      </c>
      <c r="B247" s="104">
        <v>0</v>
      </c>
      <c r="C247" s="104" t="s">
        <v>292</v>
      </c>
    </row>
    <row r="248" spans="1:3" x14ac:dyDescent="0.25">
      <c r="A248" s="101" t="s">
        <v>112</v>
      </c>
      <c r="B248" s="101">
        <v>31</v>
      </c>
      <c r="C248" s="101" t="s">
        <v>5</v>
      </c>
    </row>
    <row r="249" spans="1:3" x14ac:dyDescent="0.25">
      <c r="A249" s="101" t="s">
        <v>19</v>
      </c>
      <c r="B249" s="101">
        <v>25</v>
      </c>
      <c r="C249" s="101" t="s">
        <v>5</v>
      </c>
    </row>
    <row r="250" spans="1:3" x14ac:dyDescent="0.25">
      <c r="A250" s="101" t="s">
        <v>21</v>
      </c>
      <c r="B250" s="101">
        <v>54</v>
      </c>
      <c r="C250" s="101" t="s">
        <v>3</v>
      </c>
    </row>
    <row r="251" spans="1:3" x14ac:dyDescent="0.25">
      <c r="A251" s="101" t="s">
        <v>27</v>
      </c>
      <c r="B251" s="104">
        <v>66</v>
      </c>
      <c r="C251" s="101" t="s">
        <v>2</v>
      </c>
    </row>
    <row r="252" spans="1:3" x14ac:dyDescent="0.25">
      <c r="A252" s="101" t="s">
        <v>179</v>
      </c>
      <c r="B252" s="104">
        <v>0</v>
      </c>
      <c r="C252" s="104" t="s">
        <v>292</v>
      </c>
    </row>
    <row r="253" spans="1:3" x14ac:dyDescent="0.25">
      <c r="A253" s="101" t="s">
        <v>50</v>
      </c>
      <c r="B253" s="104">
        <v>92</v>
      </c>
      <c r="C253" s="101" t="s">
        <v>0</v>
      </c>
    </row>
    <row r="254" spans="1:3" x14ac:dyDescent="0.25">
      <c r="A254" s="95" t="s">
        <v>180</v>
      </c>
      <c r="B254" s="95">
        <v>74</v>
      </c>
      <c r="C254" s="97" t="s">
        <v>2</v>
      </c>
    </row>
    <row r="255" spans="1:3" x14ac:dyDescent="0.25">
      <c r="A255" s="95" t="s">
        <v>181</v>
      </c>
      <c r="B255" s="95">
        <v>69</v>
      </c>
      <c r="C255" s="97" t="s">
        <v>2</v>
      </c>
    </row>
    <row r="256" spans="1:3" x14ac:dyDescent="0.25">
      <c r="A256" s="95" t="s">
        <v>90</v>
      </c>
      <c r="B256" s="97">
        <v>76</v>
      </c>
      <c r="C256" s="105" t="s">
        <v>1</v>
      </c>
    </row>
    <row r="257" spans="1:3" x14ac:dyDescent="0.25">
      <c r="A257" s="95" t="s">
        <v>182</v>
      </c>
      <c r="B257" s="95">
        <v>74</v>
      </c>
      <c r="C257" s="97" t="s">
        <v>2</v>
      </c>
    </row>
    <row r="258" spans="1:3" x14ac:dyDescent="0.25">
      <c r="A258" s="95" t="s">
        <v>183</v>
      </c>
      <c r="B258" s="95">
        <v>51</v>
      </c>
      <c r="C258" s="97" t="s">
        <v>3</v>
      </c>
    </row>
    <row r="259" spans="1:3" x14ac:dyDescent="0.25">
      <c r="A259" s="95" t="s">
        <v>184</v>
      </c>
      <c r="B259" s="95">
        <v>98</v>
      </c>
      <c r="C259" s="97" t="s">
        <v>0</v>
      </c>
    </row>
    <row r="260" spans="1:3" x14ac:dyDescent="0.25">
      <c r="A260" s="95" t="s">
        <v>185</v>
      </c>
      <c r="B260" s="95">
        <v>60</v>
      </c>
      <c r="C260" s="97" t="s">
        <v>3</v>
      </c>
    </row>
    <row r="261" spans="1:3" x14ac:dyDescent="0.25">
      <c r="A261" s="95" t="s">
        <v>186</v>
      </c>
      <c r="B261" s="97">
        <v>33</v>
      </c>
      <c r="C261" s="105" t="s">
        <v>5</v>
      </c>
    </row>
    <row r="262" spans="1:3" x14ac:dyDescent="0.25">
      <c r="A262" s="95" t="s">
        <v>184</v>
      </c>
      <c r="B262" s="95">
        <v>98</v>
      </c>
      <c r="C262" s="97" t="s">
        <v>0</v>
      </c>
    </row>
    <row r="263" spans="1:3" x14ac:dyDescent="0.25">
      <c r="A263" s="95" t="s">
        <v>17</v>
      </c>
      <c r="B263" s="105">
        <v>93</v>
      </c>
      <c r="C263" s="105" t="s">
        <v>0</v>
      </c>
    </row>
    <row r="264" spans="1:3" x14ac:dyDescent="0.25">
      <c r="A264" s="95" t="s">
        <v>24</v>
      </c>
      <c r="B264" s="95">
        <v>79</v>
      </c>
      <c r="C264" s="97" t="s">
        <v>1</v>
      </c>
    </row>
    <row r="265" spans="1:3" x14ac:dyDescent="0.25">
      <c r="A265" s="95" t="s">
        <v>187</v>
      </c>
      <c r="B265" s="95">
        <v>99</v>
      </c>
      <c r="C265" s="97" t="s">
        <v>0</v>
      </c>
    </row>
    <row r="266" spans="1:3" x14ac:dyDescent="0.25">
      <c r="A266" s="95" t="s">
        <v>36</v>
      </c>
      <c r="B266" s="95">
        <v>59</v>
      </c>
      <c r="C266" s="97" t="s">
        <v>3</v>
      </c>
    </row>
    <row r="267" spans="1:3" x14ac:dyDescent="0.25">
      <c r="A267" s="95" t="s">
        <v>34</v>
      </c>
      <c r="B267" s="105">
        <v>86</v>
      </c>
      <c r="C267" s="105" t="s">
        <v>1</v>
      </c>
    </row>
    <row r="268" spans="1:3" x14ac:dyDescent="0.25">
      <c r="A268" s="95" t="s">
        <v>18</v>
      </c>
      <c r="B268" s="95">
        <v>6</v>
      </c>
      <c r="C268" s="97" t="s">
        <v>7</v>
      </c>
    </row>
    <row r="269" spans="1:3" x14ac:dyDescent="0.25">
      <c r="A269" s="95" t="s">
        <v>188</v>
      </c>
      <c r="B269" s="95">
        <v>69</v>
      </c>
      <c r="C269" s="97" t="s">
        <v>2</v>
      </c>
    </row>
    <row r="270" spans="1:3" x14ac:dyDescent="0.25">
      <c r="A270" s="95" t="s">
        <v>189</v>
      </c>
      <c r="B270" s="95">
        <v>81</v>
      </c>
      <c r="C270" s="95" t="s">
        <v>1</v>
      </c>
    </row>
    <row r="271" spans="1:3" x14ac:dyDescent="0.25">
      <c r="A271" s="95" t="s">
        <v>190</v>
      </c>
      <c r="B271" s="97">
        <v>31</v>
      </c>
      <c r="C271" s="97" t="s">
        <v>5</v>
      </c>
    </row>
    <row r="272" spans="1:3" x14ac:dyDescent="0.25">
      <c r="A272" s="95" t="s">
        <v>191</v>
      </c>
      <c r="B272" s="95">
        <v>0</v>
      </c>
      <c r="C272" s="95" t="s">
        <v>291</v>
      </c>
    </row>
    <row r="273" spans="1:3" x14ac:dyDescent="0.25">
      <c r="A273" s="95" t="s">
        <v>39</v>
      </c>
      <c r="B273" s="97">
        <v>96</v>
      </c>
      <c r="C273" s="105" t="s">
        <v>0</v>
      </c>
    </row>
    <row r="274" spans="1:3" x14ac:dyDescent="0.25">
      <c r="A274" s="95" t="s">
        <v>192</v>
      </c>
      <c r="B274" s="95">
        <v>97</v>
      </c>
      <c r="C274" s="97" t="s">
        <v>0</v>
      </c>
    </row>
    <row r="275" spans="1:3" x14ac:dyDescent="0.25">
      <c r="A275" s="95" t="s">
        <v>193</v>
      </c>
      <c r="B275" s="97">
        <v>77</v>
      </c>
      <c r="C275" s="105" t="s">
        <v>1</v>
      </c>
    </row>
    <row r="276" spans="1:3" x14ac:dyDescent="0.25">
      <c r="A276" s="95" t="s">
        <v>192</v>
      </c>
      <c r="B276" s="95">
        <v>97</v>
      </c>
      <c r="C276" s="97" t="s">
        <v>0</v>
      </c>
    </row>
    <row r="277" spans="1:3" x14ac:dyDescent="0.25">
      <c r="A277" s="95" t="s">
        <v>186</v>
      </c>
      <c r="B277" s="97">
        <v>33</v>
      </c>
      <c r="C277" s="105" t="s">
        <v>5</v>
      </c>
    </row>
    <row r="278" spans="1:3" x14ac:dyDescent="0.25">
      <c r="A278" s="95" t="s">
        <v>194</v>
      </c>
      <c r="B278" s="95">
        <v>92</v>
      </c>
      <c r="C278" s="97" t="s">
        <v>0</v>
      </c>
    </row>
    <row r="279" spans="1:3" x14ac:dyDescent="0.25">
      <c r="A279" s="95" t="s">
        <v>29</v>
      </c>
      <c r="B279" s="105">
        <v>93</v>
      </c>
      <c r="C279" s="105" t="s">
        <v>0</v>
      </c>
    </row>
    <row r="280" spans="1:3" x14ac:dyDescent="0.25">
      <c r="A280" s="95" t="s">
        <v>186</v>
      </c>
      <c r="B280" s="97">
        <v>33</v>
      </c>
      <c r="C280" s="105" t="s">
        <v>5</v>
      </c>
    </row>
    <row r="281" spans="1:3" x14ac:dyDescent="0.25">
      <c r="A281" s="95" t="s">
        <v>32</v>
      </c>
      <c r="B281" s="95">
        <v>79</v>
      </c>
      <c r="C281" s="97" t="s">
        <v>1</v>
      </c>
    </row>
    <row r="282" spans="1:3" x14ac:dyDescent="0.25">
      <c r="A282" s="95" t="s">
        <v>195</v>
      </c>
      <c r="B282" s="97">
        <v>45</v>
      </c>
      <c r="C282" s="97" t="s">
        <v>4</v>
      </c>
    </row>
    <row r="283" spans="1:3" x14ac:dyDescent="0.25">
      <c r="A283" s="95" t="s">
        <v>196</v>
      </c>
      <c r="B283" s="97">
        <v>73</v>
      </c>
      <c r="C283" s="105" t="s">
        <v>2</v>
      </c>
    </row>
    <row r="284" spans="1:3" x14ac:dyDescent="0.25">
      <c r="A284" s="95" t="s">
        <v>197</v>
      </c>
      <c r="B284" s="95">
        <v>78</v>
      </c>
      <c r="C284" s="97" t="s">
        <v>1</v>
      </c>
    </row>
    <row r="285" spans="1:3" x14ac:dyDescent="0.25">
      <c r="A285" s="95" t="s">
        <v>32</v>
      </c>
      <c r="B285" s="95">
        <v>79</v>
      </c>
      <c r="C285" s="97" t="s">
        <v>1</v>
      </c>
    </row>
    <row r="286" spans="1:3" x14ac:dyDescent="0.25">
      <c r="A286" s="95" t="s">
        <v>198</v>
      </c>
      <c r="B286" s="97">
        <v>84</v>
      </c>
      <c r="C286" s="105" t="s">
        <v>1</v>
      </c>
    </row>
    <row r="287" spans="1:3" x14ac:dyDescent="0.25">
      <c r="A287" s="95" t="s">
        <v>199</v>
      </c>
      <c r="B287" s="95">
        <v>90</v>
      </c>
      <c r="C287" s="97" t="s">
        <v>0</v>
      </c>
    </row>
    <row r="288" spans="1:3" x14ac:dyDescent="0.25">
      <c r="A288" s="95" t="s">
        <v>186</v>
      </c>
      <c r="B288" s="97">
        <v>33</v>
      </c>
      <c r="C288" s="105" t="s">
        <v>5</v>
      </c>
    </row>
    <row r="289" spans="1:3" x14ac:dyDescent="0.25">
      <c r="A289" s="95" t="s">
        <v>31</v>
      </c>
      <c r="B289" s="95">
        <v>97</v>
      </c>
      <c r="C289" s="97" t="s">
        <v>0</v>
      </c>
    </row>
    <row r="290" spans="1:3" x14ac:dyDescent="0.25">
      <c r="A290" s="95" t="s">
        <v>25</v>
      </c>
      <c r="B290" s="95">
        <v>49</v>
      </c>
      <c r="C290" s="97" t="s">
        <v>4</v>
      </c>
    </row>
    <row r="291" spans="1:3" x14ac:dyDescent="0.25">
      <c r="A291" s="95" t="s">
        <v>56</v>
      </c>
      <c r="B291" s="95">
        <v>74</v>
      </c>
      <c r="C291" s="97" t="s">
        <v>2</v>
      </c>
    </row>
    <row r="292" spans="1:3" x14ac:dyDescent="0.25">
      <c r="A292" s="95" t="s">
        <v>186</v>
      </c>
      <c r="B292" s="97">
        <v>33</v>
      </c>
      <c r="C292" s="105" t="s">
        <v>5</v>
      </c>
    </row>
    <row r="293" spans="1:3" x14ac:dyDescent="0.25">
      <c r="A293" s="95" t="s">
        <v>200</v>
      </c>
      <c r="B293" s="97">
        <v>82</v>
      </c>
      <c r="C293" s="105" t="s">
        <v>1</v>
      </c>
    </row>
    <row r="294" spans="1:3" x14ac:dyDescent="0.25">
      <c r="A294" s="95" t="s">
        <v>201</v>
      </c>
      <c r="B294" s="97">
        <v>86</v>
      </c>
      <c r="C294" s="105" t="s">
        <v>1</v>
      </c>
    </row>
    <row r="295" spans="1:3" x14ac:dyDescent="0.25">
      <c r="A295" s="95" t="s">
        <v>30</v>
      </c>
      <c r="B295" s="106">
        <v>83</v>
      </c>
      <c r="C295" s="105" t="s">
        <v>1</v>
      </c>
    </row>
    <row r="296" spans="1:3" x14ac:dyDescent="0.25">
      <c r="A296" s="95" t="s">
        <v>51</v>
      </c>
      <c r="B296" s="97">
        <v>70</v>
      </c>
      <c r="C296" s="105" t="s">
        <v>2</v>
      </c>
    </row>
    <row r="297" spans="1:3" x14ac:dyDescent="0.25">
      <c r="A297" s="95" t="s">
        <v>193</v>
      </c>
      <c r="B297" s="97">
        <v>77</v>
      </c>
      <c r="C297" s="105" t="s">
        <v>1</v>
      </c>
    </row>
    <row r="298" spans="1:3" x14ac:dyDescent="0.25">
      <c r="A298" s="95" t="s">
        <v>118</v>
      </c>
      <c r="B298" s="95">
        <v>66</v>
      </c>
      <c r="C298" s="97" t="s">
        <v>2</v>
      </c>
    </row>
    <row r="299" spans="1:3" x14ac:dyDescent="0.25">
      <c r="A299" s="95" t="s">
        <v>202</v>
      </c>
      <c r="B299" s="95">
        <v>69</v>
      </c>
      <c r="C299" s="97" t="s">
        <v>2</v>
      </c>
    </row>
    <row r="300" spans="1:3" x14ac:dyDescent="0.25">
      <c r="A300" s="95" t="s">
        <v>50</v>
      </c>
      <c r="B300" s="95">
        <v>92</v>
      </c>
      <c r="C300" s="97" t="s">
        <v>0</v>
      </c>
    </row>
    <row r="301" spans="1:3" x14ac:dyDescent="0.25">
      <c r="A301" s="95" t="s">
        <v>203</v>
      </c>
      <c r="B301" s="95">
        <v>89</v>
      </c>
      <c r="C301" s="97" t="s">
        <v>0</v>
      </c>
    </row>
    <row r="302" spans="1:3" x14ac:dyDescent="0.25">
      <c r="A302" s="95" t="s">
        <v>186</v>
      </c>
      <c r="B302" s="97">
        <v>33</v>
      </c>
      <c r="C302" s="105" t="s">
        <v>5</v>
      </c>
    </row>
    <row r="303" spans="1:3" x14ac:dyDescent="0.25">
      <c r="A303" s="107" t="s">
        <v>51</v>
      </c>
      <c r="B303" s="101">
        <v>70</v>
      </c>
      <c r="C303" s="107" t="s">
        <v>2</v>
      </c>
    </row>
    <row r="304" spans="1:3" ht="15" x14ac:dyDescent="0.25">
      <c r="A304" s="107" t="s">
        <v>26</v>
      </c>
      <c r="B304" s="107">
        <v>83</v>
      </c>
      <c r="C304" s="107" t="s">
        <v>1</v>
      </c>
    </row>
    <row r="305" spans="1:3" ht="15" x14ac:dyDescent="0.25">
      <c r="A305" s="107" t="s">
        <v>204</v>
      </c>
      <c r="B305" s="107">
        <v>82</v>
      </c>
      <c r="C305" s="107" t="s">
        <v>1</v>
      </c>
    </row>
    <row r="306" spans="1:3" ht="15" x14ac:dyDescent="0.25">
      <c r="A306" s="107" t="s">
        <v>113</v>
      </c>
      <c r="B306" s="107">
        <v>68</v>
      </c>
      <c r="C306" s="107" t="s">
        <v>2</v>
      </c>
    </row>
    <row r="307" spans="1:3" ht="15" x14ac:dyDescent="0.25">
      <c r="A307" s="107" t="s">
        <v>108</v>
      </c>
      <c r="B307" s="107">
        <v>86</v>
      </c>
      <c r="C307" s="107" t="s">
        <v>1</v>
      </c>
    </row>
    <row r="308" spans="1:3" ht="15" x14ac:dyDescent="0.25">
      <c r="A308" s="107" t="s">
        <v>118</v>
      </c>
      <c r="B308" s="107">
        <v>66</v>
      </c>
      <c r="C308" s="107" t="s">
        <v>2</v>
      </c>
    </row>
    <row r="309" spans="1:3" ht="15" x14ac:dyDescent="0.25">
      <c r="A309" s="107" t="s">
        <v>118</v>
      </c>
      <c r="B309" s="107">
        <v>66</v>
      </c>
      <c r="C309" s="107" t="s">
        <v>2</v>
      </c>
    </row>
    <row r="310" spans="1:3" ht="15" x14ac:dyDescent="0.25">
      <c r="A310" s="107" t="s">
        <v>17</v>
      </c>
      <c r="B310" s="107">
        <v>93</v>
      </c>
      <c r="C310" s="107" t="s">
        <v>0</v>
      </c>
    </row>
    <row r="311" spans="1:3" ht="15" x14ac:dyDescent="0.25">
      <c r="A311" s="107" t="s">
        <v>84</v>
      </c>
      <c r="B311" s="107">
        <v>39</v>
      </c>
      <c r="C311" s="107" t="s">
        <v>4</v>
      </c>
    </row>
    <row r="312" spans="1:3" ht="15" x14ac:dyDescent="0.25">
      <c r="A312" s="107" t="s">
        <v>91</v>
      </c>
      <c r="B312" s="107">
        <v>92</v>
      </c>
      <c r="C312" s="107" t="s">
        <v>0</v>
      </c>
    </row>
    <row r="313" spans="1:3" ht="15" x14ac:dyDescent="0.25">
      <c r="A313" s="107" t="s">
        <v>28</v>
      </c>
      <c r="B313" s="107">
        <v>80</v>
      </c>
      <c r="C313" s="107" t="s">
        <v>1</v>
      </c>
    </row>
    <row r="314" spans="1:3" ht="15" x14ac:dyDescent="0.25">
      <c r="A314" s="107" t="s">
        <v>205</v>
      </c>
      <c r="B314" s="107">
        <v>89</v>
      </c>
      <c r="C314" s="107" t="s">
        <v>0</v>
      </c>
    </row>
    <row r="315" spans="1:3" ht="15" x14ac:dyDescent="0.25">
      <c r="A315" s="107" t="s">
        <v>56</v>
      </c>
      <c r="B315" s="107">
        <v>74</v>
      </c>
      <c r="C315" s="107" t="s">
        <v>2</v>
      </c>
    </row>
    <row r="316" spans="1:3" ht="15" x14ac:dyDescent="0.25">
      <c r="A316" s="107" t="s">
        <v>13</v>
      </c>
      <c r="B316" s="107">
        <v>76</v>
      </c>
      <c r="C316" s="107" t="s">
        <v>1</v>
      </c>
    </row>
    <row r="317" spans="1:3" ht="15" x14ac:dyDescent="0.25">
      <c r="A317" s="107" t="s">
        <v>28</v>
      </c>
      <c r="B317" s="107">
        <v>80</v>
      </c>
      <c r="C317" s="107" t="s">
        <v>1</v>
      </c>
    </row>
    <row r="318" spans="1:3" ht="15" x14ac:dyDescent="0.25">
      <c r="A318" s="107" t="s">
        <v>206</v>
      </c>
      <c r="B318" s="107">
        <v>25</v>
      </c>
      <c r="C318" s="107" t="s">
        <v>5</v>
      </c>
    </row>
    <row r="319" spans="1:3" x14ac:dyDescent="0.25">
      <c r="A319" s="101" t="s">
        <v>37</v>
      </c>
      <c r="B319" s="108">
        <v>87</v>
      </c>
      <c r="C319" s="107" t="str">
        <f t="shared" ref="C319:C382" si="7">IF(AND(B319&gt;=87,B319&lt;=99.9),"A1",IF(AND(B319&gt;=75,B319&lt;=87.4),"A2",IF(AND(B319&gt;=62.5,B319&lt;=74.9),"A3",IF(AND(B319&gt;=50,B319&lt;=62.4),"A4",IF(AND(B319&gt;=37.5,B319&lt;=49.9),"B1",IF(AND(B319&gt;=25,B319&lt;=37.4),"B2",IF(AND(B319&gt;=12.5,B319&lt;=24.9),"B3",IF(AND(B319&gt;=0.1,B319&lt;=12.4),"B4",0))))))))</f>
        <v>A1</v>
      </c>
    </row>
    <row r="320" spans="1:3" x14ac:dyDescent="0.25">
      <c r="A320" s="101" t="s">
        <v>37</v>
      </c>
      <c r="B320" s="108">
        <v>87</v>
      </c>
      <c r="C320" s="107" t="str">
        <f t="shared" si="7"/>
        <v>A1</v>
      </c>
    </row>
    <row r="321" spans="1:3" x14ac:dyDescent="0.25">
      <c r="A321" s="101" t="s">
        <v>37</v>
      </c>
      <c r="B321" s="108">
        <v>87</v>
      </c>
      <c r="C321" s="107" t="str">
        <f t="shared" si="7"/>
        <v>A1</v>
      </c>
    </row>
    <row r="322" spans="1:3" x14ac:dyDescent="0.25">
      <c r="A322" s="101" t="s">
        <v>207</v>
      </c>
      <c r="B322" s="101">
        <v>62</v>
      </c>
      <c r="C322" s="107" t="str">
        <f t="shared" si="7"/>
        <v>A4</v>
      </c>
    </row>
    <row r="323" spans="1:3" x14ac:dyDescent="0.25">
      <c r="A323" s="101" t="s">
        <v>208</v>
      </c>
      <c r="B323" s="109">
        <v>69</v>
      </c>
      <c r="C323" s="107" t="str">
        <f t="shared" si="7"/>
        <v>A3</v>
      </c>
    </row>
    <row r="324" spans="1:3" x14ac:dyDescent="0.25">
      <c r="A324" s="101" t="s">
        <v>209</v>
      </c>
      <c r="B324" s="101">
        <v>42</v>
      </c>
      <c r="C324" s="107" t="str">
        <f t="shared" si="7"/>
        <v>B1</v>
      </c>
    </row>
    <row r="325" spans="1:3" x14ac:dyDescent="0.25">
      <c r="A325" s="101" t="s">
        <v>108</v>
      </c>
      <c r="B325" s="100">
        <v>86</v>
      </c>
      <c r="C325" s="107" t="str">
        <f t="shared" si="7"/>
        <v>A2</v>
      </c>
    </row>
    <row r="326" spans="1:3" x14ac:dyDescent="0.25">
      <c r="A326" s="101" t="s">
        <v>210</v>
      </c>
      <c r="B326" s="110">
        <v>97</v>
      </c>
      <c r="C326" s="107" t="str">
        <f t="shared" si="7"/>
        <v>A1</v>
      </c>
    </row>
    <row r="327" spans="1:3" x14ac:dyDescent="0.25">
      <c r="A327" s="101" t="s">
        <v>91</v>
      </c>
      <c r="B327" s="107">
        <v>92</v>
      </c>
      <c r="C327" s="107" t="str">
        <f t="shared" si="7"/>
        <v>A1</v>
      </c>
    </row>
    <row r="328" spans="1:3" x14ac:dyDescent="0.25">
      <c r="A328" s="101" t="s">
        <v>211</v>
      </c>
      <c r="B328" s="109">
        <v>74</v>
      </c>
      <c r="C328" s="107" t="str">
        <f t="shared" si="7"/>
        <v>A3</v>
      </c>
    </row>
    <row r="329" spans="1:3" x14ac:dyDescent="0.25">
      <c r="A329" s="101" t="s">
        <v>212</v>
      </c>
      <c r="B329" s="109">
        <v>84</v>
      </c>
      <c r="C329" s="107" t="str">
        <f t="shared" si="7"/>
        <v>A2</v>
      </c>
    </row>
    <row r="330" spans="1:3" x14ac:dyDescent="0.25">
      <c r="A330" s="101" t="s">
        <v>213</v>
      </c>
      <c r="B330" s="107">
        <v>66</v>
      </c>
      <c r="C330" s="107" t="str">
        <f t="shared" si="7"/>
        <v>A3</v>
      </c>
    </row>
    <row r="331" spans="1:3" x14ac:dyDescent="0.25">
      <c r="A331" s="101" t="s">
        <v>54</v>
      </c>
      <c r="B331" s="100">
        <v>36</v>
      </c>
      <c r="C331" s="107" t="str">
        <f t="shared" si="7"/>
        <v>B2</v>
      </c>
    </row>
    <row r="332" spans="1:3" x14ac:dyDescent="0.25">
      <c r="A332" s="101" t="s">
        <v>56</v>
      </c>
      <c r="B332" s="109">
        <v>74</v>
      </c>
      <c r="C332" s="107" t="str">
        <f t="shared" si="7"/>
        <v>A3</v>
      </c>
    </row>
    <row r="333" spans="1:3" x14ac:dyDescent="0.25">
      <c r="A333" s="101" t="s">
        <v>25</v>
      </c>
      <c r="B333" s="109">
        <v>49</v>
      </c>
      <c r="C333" s="107" t="str">
        <f t="shared" si="7"/>
        <v>B1</v>
      </c>
    </row>
    <row r="334" spans="1:3" x14ac:dyDescent="0.25">
      <c r="A334" s="101" t="s">
        <v>46</v>
      </c>
      <c r="B334" s="109">
        <v>43</v>
      </c>
      <c r="C334" s="107" t="str">
        <f t="shared" si="7"/>
        <v>B1</v>
      </c>
    </row>
    <row r="335" spans="1:3" x14ac:dyDescent="0.25">
      <c r="A335" s="101" t="s">
        <v>214</v>
      </c>
      <c r="B335" s="101">
        <v>49</v>
      </c>
      <c r="C335" s="107" t="str">
        <f t="shared" si="7"/>
        <v>B1</v>
      </c>
    </row>
    <row r="336" spans="1:3" x14ac:dyDescent="0.25">
      <c r="A336" s="101" t="s">
        <v>212</v>
      </c>
      <c r="B336" s="109">
        <v>84</v>
      </c>
      <c r="C336" s="107" t="str">
        <f t="shared" si="7"/>
        <v>A2</v>
      </c>
    </row>
    <row r="337" spans="1:3" x14ac:dyDescent="0.25">
      <c r="A337" s="101" t="s">
        <v>215</v>
      </c>
      <c r="B337" s="108">
        <v>87</v>
      </c>
      <c r="C337" s="107" t="str">
        <f t="shared" si="7"/>
        <v>A1</v>
      </c>
    </row>
    <row r="338" spans="1:3" x14ac:dyDescent="0.25">
      <c r="A338" s="101" t="s">
        <v>212</v>
      </c>
      <c r="B338" s="109">
        <v>84</v>
      </c>
      <c r="C338" s="107" t="str">
        <f t="shared" si="7"/>
        <v>A2</v>
      </c>
    </row>
    <row r="339" spans="1:3" x14ac:dyDescent="0.25">
      <c r="A339" s="101" t="s">
        <v>216</v>
      </c>
      <c r="B339" s="111">
        <v>76</v>
      </c>
      <c r="C339" s="107" t="str">
        <f t="shared" si="7"/>
        <v>A2</v>
      </c>
    </row>
    <row r="340" spans="1:3" x14ac:dyDescent="0.25">
      <c r="A340" s="101" t="s">
        <v>217</v>
      </c>
      <c r="B340" s="109">
        <v>84</v>
      </c>
      <c r="C340" s="107" t="str">
        <f t="shared" si="7"/>
        <v>A2</v>
      </c>
    </row>
    <row r="341" spans="1:3" x14ac:dyDescent="0.25">
      <c r="A341" s="101" t="s">
        <v>37</v>
      </c>
      <c r="B341" s="108">
        <v>87</v>
      </c>
      <c r="C341" s="107" t="str">
        <f t="shared" si="7"/>
        <v>A1</v>
      </c>
    </row>
    <row r="342" spans="1:3" x14ac:dyDescent="0.25">
      <c r="A342" s="101" t="s">
        <v>13</v>
      </c>
      <c r="B342" s="111">
        <v>76</v>
      </c>
      <c r="C342" s="107" t="str">
        <f t="shared" si="7"/>
        <v>A2</v>
      </c>
    </row>
    <row r="343" spans="1:3" x14ac:dyDescent="0.25">
      <c r="A343" s="101" t="s">
        <v>22</v>
      </c>
      <c r="B343" s="101">
        <v>63</v>
      </c>
      <c r="C343" s="107" t="str">
        <f t="shared" si="7"/>
        <v>A3</v>
      </c>
    </row>
    <row r="344" spans="1:3" x14ac:dyDescent="0.25">
      <c r="A344" s="101" t="s">
        <v>218</v>
      </c>
      <c r="B344" s="109">
        <v>84</v>
      </c>
      <c r="C344" s="107" t="str">
        <f t="shared" si="7"/>
        <v>A2</v>
      </c>
    </row>
    <row r="345" spans="1:3" x14ac:dyDescent="0.25">
      <c r="A345" s="101" t="s">
        <v>118</v>
      </c>
      <c r="B345" s="107">
        <v>66</v>
      </c>
      <c r="C345" s="107" t="str">
        <f t="shared" si="7"/>
        <v>A3</v>
      </c>
    </row>
    <row r="346" spans="1:3" x14ac:dyDescent="0.25">
      <c r="A346" s="101" t="s">
        <v>17</v>
      </c>
      <c r="B346" s="108">
        <v>93</v>
      </c>
      <c r="C346" s="107" t="str">
        <f t="shared" si="7"/>
        <v>A1</v>
      </c>
    </row>
    <row r="347" spans="1:3" x14ac:dyDescent="0.25">
      <c r="A347" s="101" t="s">
        <v>118</v>
      </c>
      <c r="B347" s="107">
        <v>66</v>
      </c>
      <c r="C347" s="107" t="str">
        <f t="shared" si="7"/>
        <v>A3</v>
      </c>
    </row>
    <row r="348" spans="1:3" x14ac:dyDescent="0.25">
      <c r="A348" s="101" t="s">
        <v>37</v>
      </c>
      <c r="B348" s="108">
        <v>87</v>
      </c>
      <c r="C348" s="107" t="str">
        <f t="shared" si="7"/>
        <v>A1</v>
      </c>
    </row>
    <row r="349" spans="1:3" x14ac:dyDescent="0.25">
      <c r="A349" s="101" t="s">
        <v>144</v>
      </c>
      <c r="B349" s="109">
        <v>38</v>
      </c>
      <c r="C349" s="107" t="str">
        <f t="shared" si="7"/>
        <v>B1</v>
      </c>
    </row>
    <row r="350" spans="1:3" x14ac:dyDescent="0.25">
      <c r="A350" s="101" t="s">
        <v>219</v>
      </c>
      <c r="B350" s="101">
        <v>91</v>
      </c>
      <c r="C350" s="107" t="str">
        <f t="shared" si="7"/>
        <v>A1</v>
      </c>
    </row>
    <row r="351" spans="1:3" x14ac:dyDescent="0.25">
      <c r="A351" s="101" t="s">
        <v>220</v>
      </c>
      <c r="B351" s="109">
        <v>0</v>
      </c>
      <c r="C351" s="107">
        <f t="shared" si="7"/>
        <v>0</v>
      </c>
    </row>
    <row r="352" spans="1:3" x14ac:dyDescent="0.25">
      <c r="A352" s="101" t="s">
        <v>221</v>
      </c>
      <c r="B352" s="101">
        <v>26</v>
      </c>
      <c r="C352" s="107" t="str">
        <f t="shared" si="7"/>
        <v>B2</v>
      </c>
    </row>
    <row r="353" spans="1:3" x14ac:dyDescent="0.25">
      <c r="A353" s="101" t="s">
        <v>215</v>
      </c>
      <c r="B353" s="108">
        <v>87</v>
      </c>
      <c r="C353" s="107" t="str">
        <f t="shared" si="7"/>
        <v>A1</v>
      </c>
    </row>
    <row r="354" spans="1:3" x14ac:dyDescent="0.25">
      <c r="A354" s="101" t="s">
        <v>13</v>
      </c>
      <c r="B354" s="111">
        <v>76</v>
      </c>
      <c r="C354" s="107" t="str">
        <f t="shared" si="7"/>
        <v>A2</v>
      </c>
    </row>
    <row r="355" spans="1:3" x14ac:dyDescent="0.25">
      <c r="A355" s="101" t="s">
        <v>37</v>
      </c>
      <c r="B355" s="108">
        <v>87</v>
      </c>
      <c r="C355" s="107" t="str">
        <f t="shared" si="7"/>
        <v>A1</v>
      </c>
    </row>
    <row r="356" spans="1:3" x14ac:dyDescent="0.25">
      <c r="A356" s="101" t="s">
        <v>91</v>
      </c>
      <c r="B356" s="107">
        <v>92</v>
      </c>
      <c r="C356" s="107" t="str">
        <f t="shared" si="7"/>
        <v>A1</v>
      </c>
    </row>
    <row r="357" spans="1:3" x14ac:dyDescent="0.25">
      <c r="A357" s="101" t="s">
        <v>116</v>
      </c>
      <c r="B357" s="109">
        <v>69</v>
      </c>
      <c r="C357" s="107" t="str">
        <f t="shared" si="7"/>
        <v>A3</v>
      </c>
    </row>
    <row r="358" spans="1:3" x14ac:dyDescent="0.25">
      <c r="A358" s="101" t="s">
        <v>13</v>
      </c>
      <c r="B358" s="111">
        <v>76</v>
      </c>
      <c r="C358" s="107" t="str">
        <f t="shared" si="7"/>
        <v>A2</v>
      </c>
    </row>
    <row r="359" spans="1:3" x14ac:dyDescent="0.25">
      <c r="A359" s="101" t="s">
        <v>13</v>
      </c>
      <c r="B359" s="111">
        <v>76</v>
      </c>
      <c r="C359" s="107" t="str">
        <f t="shared" si="7"/>
        <v>A2</v>
      </c>
    </row>
    <row r="360" spans="1:3" x14ac:dyDescent="0.25">
      <c r="A360" s="101" t="s">
        <v>46</v>
      </c>
      <c r="B360" s="109">
        <v>43</v>
      </c>
      <c r="C360" s="107" t="str">
        <f t="shared" si="7"/>
        <v>B1</v>
      </c>
    </row>
    <row r="361" spans="1:3" x14ac:dyDescent="0.25">
      <c r="A361" s="101" t="s">
        <v>46</v>
      </c>
      <c r="B361" s="109">
        <v>43</v>
      </c>
      <c r="C361" s="107" t="str">
        <f t="shared" si="7"/>
        <v>B1</v>
      </c>
    </row>
    <row r="362" spans="1:3" x14ac:dyDescent="0.25">
      <c r="A362" s="101" t="s">
        <v>51</v>
      </c>
      <c r="B362" s="101">
        <v>70</v>
      </c>
      <c r="C362" s="107" t="str">
        <f t="shared" si="7"/>
        <v>A3</v>
      </c>
    </row>
    <row r="363" spans="1:3" x14ac:dyDescent="0.25">
      <c r="A363" s="101" t="s">
        <v>17</v>
      </c>
      <c r="B363" s="108">
        <v>93</v>
      </c>
      <c r="C363" s="107" t="str">
        <f t="shared" si="7"/>
        <v>A1</v>
      </c>
    </row>
    <row r="364" spans="1:3" x14ac:dyDescent="0.25">
      <c r="A364" s="101" t="s">
        <v>150</v>
      </c>
      <c r="B364" s="101">
        <v>84</v>
      </c>
      <c r="C364" s="107" t="str">
        <f t="shared" si="7"/>
        <v>A2</v>
      </c>
    </row>
    <row r="365" spans="1:3" x14ac:dyDescent="0.25">
      <c r="A365" s="101" t="s">
        <v>220</v>
      </c>
      <c r="B365" s="109">
        <v>0</v>
      </c>
      <c r="C365" s="107">
        <f t="shared" si="7"/>
        <v>0</v>
      </c>
    </row>
    <row r="366" spans="1:3" x14ac:dyDescent="0.25">
      <c r="A366" s="101" t="s">
        <v>108</v>
      </c>
      <c r="B366" s="100">
        <v>86</v>
      </c>
      <c r="C366" s="107" t="str">
        <f t="shared" si="7"/>
        <v>A2</v>
      </c>
    </row>
    <row r="367" spans="1:3" x14ac:dyDescent="0.25">
      <c r="A367" s="101" t="s">
        <v>212</v>
      </c>
      <c r="B367" s="109">
        <v>84</v>
      </c>
      <c r="C367" s="107" t="str">
        <f t="shared" si="7"/>
        <v>A2</v>
      </c>
    </row>
    <row r="368" spans="1:3" x14ac:dyDescent="0.25">
      <c r="A368" s="101" t="s">
        <v>37</v>
      </c>
      <c r="B368" s="108">
        <v>87</v>
      </c>
      <c r="C368" s="107" t="str">
        <f t="shared" si="7"/>
        <v>A1</v>
      </c>
    </row>
    <row r="369" spans="1:3" x14ac:dyDescent="0.25">
      <c r="A369" s="101" t="s">
        <v>217</v>
      </c>
      <c r="B369" s="109">
        <v>84</v>
      </c>
      <c r="C369" s="107" t="str">
        <f t="shared" si="7"/>
        <v>A2</v>
      </c>
    </row>
    <row r="370" spans="1:3" x14ac:dyDescent="0.25">
      <c r="A370" s="101" t="s">
        <v>222</v>
      </c>
      <c r="B370" s="109">
        <v>92</v>
      </c>
      <c r="C370" s="107" t="str">
        <f t="shared" si="7"/>
        <v>A1</v>
      </c>
    </row>
    <row r="371" spans="1:3" x14ac:dyDescent="0.25">
      <c r="A371" s="101" t="s">
        <v>212</v>
      </c>
      <c r="B371" s="109">
        <v>84</v>
      </c>
      <c r="C371" s="107" t="str">
        <f t="shared" si="7"/>
        <v>A2</v>
      </c>
    </row>
    <row r="372" spans="1:3" x14ac:dyDescent="0.25">
      <c r="A372" s="101" t="s">
        <v>108</v>
      </c>
      <c r="B372" s="100">
        <v>86</v>
      </c>
      <c r="C372" s="107" t="str">
        <f t="shared" si="7"/>
        <v>A2</v>
      </c>
    </row>
    <row r="373" spans="1:3" x14ac:dyDescent="0.25">
      <c r="A373" s="101" t="s">
        <v>110</v>
      </c>
      <c r="B373" s="109">
        <v>92</v>
      </c>
      <c r="C373" s="107" t="str">
        <f t="shared" si="7"/>
        <v>A1</v>
      </c>
    </row>
    <row r="374" spans="1:3" x14ac:dyDescent="0.25">
      <c r="A374" s="101" t="s">
        <v>122</v>
      </c>
      <c r="B374" s="109">
        <v>50</v>
      </c>
      <c r="C374" s="107" t="str">
        <f t="shared" si="7"/>
        <v>A4</v>
      </c>
    </row>
    <row r="375" spans="1:3" x14ac:dyDescent="0.25">
      <c r="A375" s="101" t="s">
        <v>217</v>
      </c>
      <c r="B375" s="109">
        <v>84</v>
      </c>
      <c r="C375" s="107" t="str">
        <f t="shared" si="7"/>
        <v>A2</v>
      </c>
    </row>
    <row r="376" spans="1:3" x14ac:dyDescent="0.25">
      <c r="A376" s="101" t="s">
        <v>223</v>
      </c>
      <c r="B376" s="110">
        <v>0</v>
      </c>
      <c r="C376" s="107">
        <f t="shared" si="7"/>
        <v>0</v>
      </c>
    </row>
    <row r="377" spans="1:3" x14ac:dyDescent="0.25">
      <c r="A377" s="101" t="s">
        <v>224</v>
      </c>
      <c r="B377" s="101">
        <v>70</v>
      </c>
      <c r="C377" s="107" t="str">
        <f t="shared" si="7"/>
        <v>A3</v>
      </c>
    </row>
    <row r="378" spans="1:3" x14ac:dyDescent="0.25">
      <c r="A378" s="101" t="s">
        <v>56</v>
      </c>
      <c r="B378" s="109">
        <v>74</v>
      </c>
      <c r="C378" s="107" t="str">
        <f t="shared" si="7"/>
        <v>A3</v>
      </c>
    </row>
    <row r="379" spans="1:3" x14ac:dyDescent="0.25">
      <c r="A379" s="101" t="s">
        <v>56</v>
      </c>
      <c r="B379" s="109">
        <v>74</v>
      </c>
      <c r="C379" s="107" t="str">
        <f t="shared" si="7"/>
        <v>A3</v>
      </c>
    </row>
    <row r="380" spans="1:3" x14ac:dyDescent="0.25">
      <c r="A380" s="101" t="s">
        <v>17</v>
      </c>
      <c r="B380" s="108">
        <v>93</v>
      </c>
      <c r="C380" s="107" t="str">
        <f t="shared" si="7"/>
        <v>A1</v>
      </c>
    </row>
    <row r="381" spans="1:3" x14ac:dyDescent="0.25">
      <c r="A381" s="101" t="s">
        <v>225</v>
      </c>
      <c r="B381" s="101">
        <v>74</v>
      </c>
      <c r="C381" s="107" t="str">
        <f t="shared" si="7"/>
        <v>A3</v>
      </c>
    </row>
    <row r="382" spans="1:3" x14ac:dyDescent="0.25">
      <c r="A382" s="101" t="s">
        <v>30</v>
      </c>
      <c r="B382" s="109">
        <v>83</v>
      </c>
      <c r="C382" s="107" t="str">
        <f t="shared" si="7"/>
        <v>A2</v>
      </c>
    </row>
    <row r="383" spans="1:3" x14ac:dyDescent="0.25">
      <c r="A383" s="101" t="s">
        <v>154</v>
      </c>
      <c r="B383" s="101">
        <v>25</v>
      </c>
      <c r="C383" s="107" t="str">
        <f t="shared" ref="C383:C384" si="8">IF(AND(B383&gt;=87,B383&lt;=99.9),"A1",IF(AND(B383&gt;=75,B383&lt;=87.4),"A2",IF(AND(B383&gt;=62.5,B383&lt;=74.9),"A3",IF(AND(B383&gt;=50,B383&lt;=62.4),"A4",IF(AND(B383&gt;=37.5,B383&lt;=49.9),"B1",IF(AND(B383&gt;=25,B383&lt;=37.4),"B2",IF(AND(B383&gt;=12.5,B383&lt;=24.9),"B3",IF(AND(B383&gt;=0.1,B383&lt;=12.4),"B4",0))))))))</f>
        <v>B2</v>
      </c>
    </row>
    <row r="384" spans="1:3" x14ac:dyDescent="0.25">
      <c r="A384" s="101" t="s">
        <v>51</v>
      </c>
      <c r="B384" s="101">
        <v>70</v>
      </c>
      <c r="C384" s="107" t="str">
        <f t="shared" si="8"/>
        <v>A3</v>
      </c>
    </row>
    <row r="385" spans="1:3" x14ac:dyDescent="0.25">
      <c r="A385" s="104" t="s">
        <v>21</v>
      </c>
      <c r="B385" s="101">
        <v>54</v>
      </c>
      <c r="C385" s="101" t="s">
        <v>3</v>
      </c>
    </row>
    <row r="386" spans="1:3" x14ac:dyDescent="0.25">
      <c r="A386" s="104" t="s">
        <v>205</v>
      </c>
      <c r="B386" s="101">
        <v>89</v>
      </c>
      <c r="C386" s="101" t="s">
        <v>0</v>
      </c>
    </row>
    <row r="387" spans="1:3" x14ac:dyDescent="0.25">
      <c r="A387" s="104" t="s">
        <v>179</v>
      </c>
      <c r="B387" s="104">
        <v>0</v>
      </c>
      <c r="C387" s="104" t="s">
        <v>292</v>
      </c>
    </row>
    <row r="388" spans="1:3" x14ac:dyDescent="0.25">
      <c r="A388" s="104" t="s">
        <v>226</v>
      </c>
      <c r="B388" s="104">
        <v>0</v>
      </c>
      <c r="C388" s="104" t="s">
        <v>292</v>
      </c>
    </row>
    <row r="389" spans="1:3" x14ac:dyDescent="0.25">
      <c r="A389" s="104" t="s">
        <v>113</v>
      </c>
      <c r="B389" s="101">
        <v>68</v>
      </c>
      <c r="C389" s="101" t="s">
        <v>2</v>
      </c>
    </row>
    <row r="390" spans="1:3" x14ac:dyDescent="0.25">
      <c r="A390" s="104" t="s">
        <v>104</v>
      </c>
      <c r="B390" s="104">
        <v>45</v>
      </c>
      <c r="C390" s="101" t="s">
        <v>4</v>
      </c>
    </row>
    <row r="391" spans="1:3" x14ac:dyDescent="0.25">
      <c r="A391" s="104" t="s">
        <v>39</v>
      </c>
      <c r="B391" s="101">
        <v>96</v>
      </c>
      <c r="C391" s="101" t="s">
        <v>0</v>
      </c>
    </row>
    <row r="392" spans="1:3" x14ac:dyDescent="0.25">
      <c r="A392" s="104" t="s">
        <v>108</v>
      </c>
      <c r="B392" s="101">
        <v>86</v>
      </c>
      <c r="C392" s="101" t="s">
        <v>1</v>
      </c>
    </row>
    <row r="393" spans="1:3" x14ac:dyDescent="0.25">
      <c r="A393" s="104" t="s">
        <v>104</v>
      </c>
      <c r="B393" s="104">
        <v>45</v>
      </c>
      <c r="C393" s="101" t="s">
        <v>4</v>
      </c>
    </row>
    <row r="394" spans="1:3" x14ac:dyDescent="0.25">
      <c r="A394" s="104" t="s">
        <v>227</v>
      </c>
      <c r="B394" s="104">
        <v>0</v>
      </c>
      <c r="C394" s="104" t="s">
        <v>292</v>
      </c>
    </row>
    <row r="395" spans="1:3" x14ac:dyDescent="0.25">
      <c r="A395" s="104" t="s">
        <v>227</v>
      </c>
      <c r="B395" s="104">
        <v>0</v>
      </c>
      <c r="C395" s="104" t="s">
        <v>292</v>
      </c>
    </row>
    <row r="396" spans="1:3" x14ac:dyDescent="0.25">
      <c r="A396" s="104" t="s">
        <v>41</v>
      </c>
      <c r="B396" s="104">
        <v>0</v>
      </c>
      <c r="C396" s="104" t="s">
        <v>292</v>
      </c>
    </row>
    <row r="397" spans="1:3" x14ac:dyDescent="0.25">
      <c r="A397" s="104" t="s">
        <v>41</v>
      </c>
      <c r="B397" s="104">
        <v>0</v>
      </c>
      <c r="C397" s="104" t="s">
        <v>292</v>
      </c>
    </row>
    <row r="398" spans="1:3" x14ac:dyDescent="0.25">
      <c r="A398" s="104" t="s">
        <v>41</v>
      </c>
      <c r="B398" s="104">
        <v>0</v>
      </c>
      <c r="C398" s="104" t="s">
        <v>292</v>
      </c>
    </row>
    <row r="399" spans="1:3" x14ac:dyDescent="0.25">
      <c r="A399" s="104" t="s">
        <v>108</v>
      </c>
      <c r="B399" s="101">
        <v>86</v>
      </c>
      <c r="C399" s="101" t="s">
        <v>1</v>
      </c>
    </row>
    <row r="400" spans="1:3" x14ac:dyDescent="0.25">
      <c r="A400" s="104" t="s">
        <v>41</v>
      </c>
      <c r="B400" s="104">
        <v>0</v>
      </c>
      <c r="C400" s="104" t="s">
        <v>292</v>
      </c>
    </row>
    <row r="401" spans="1:3" x14ac:dyDescent="0.25">
      <c r="A401" s="104" t="s">
        <v>41</v>
      </c>
      <c r="B401" s="104">
        <v>0</v>
      </c>
      <c r="C401" s="104" t="s">
        <v>292</v>
      </c>
    </row>
    <row r="402" spans="1:3" x14ac:dyDescent="0.25">
      <c r="A402" s="104" t="s">
        <v>205</v>
      </c>
      <c r="B402" s="101">
        <v>89</v>
      </c>
      <c r="C402" s="101" t="s">
        <v>0</v>
      </c>
    </row>
    <row r="403" spans="1:3" x14ac:dyDescent="0.25">
      <c r="A403" s="101" t="s">
        <v>15</v>
      </c>
      <c r="B403" s="101">
        <v>93</v>
      </c>
      <c r="C403" s="107" t="str">
        <f t="shared" ref="C403:C460" si="9">IF(AND(B403&gt;=87,B403&lt;=99.9),"A1",IF(AND(B403&gt;=75,B403&lt;=87.4),"A2",IF(AND(B403&gt;=62.5,B403&lt;=74.9),"A3",IF(AND(B403&gt;=50,B403&lt;=62.4),"A4",IF(AND(B403&gt;=37.5,B403&lt;=49.9),"B1",IF(AND(B403&gt;=25,B403&lt;=37.4),"B2",IF(AND(B403&gt;=12.5,B403&lt;=24.9),"B3",IF(AND(B403&gt;=0.1,B403&lt;=12.4),"B4",0))))))))</f>
        <v>A1</v>
      </c>
    </row>
    <row r="404" spans="1:3" x14ac:dyDescent="0.25">
      <c r="A404" s="101" t="s">
        <v>33</v>
      </c>
      <c r="B404" s="101">
        <v>82</v>
      </c>
      <c r="C404" s="107" t="str">
        <f t="shared" si="9"/>
        <v>A2</v>
      </c>
    </row>
    <row r="405" spans="1:3" x14ac:dyDescent="0.25">
      <c r="A405" s="101" t="s">
        <v>30</v>
      </c>
      <c r="B405" s="101">
        <v>83</v>
      </c>
      <c r="C405" s="107" t="str">
        <f t="shared" si="9"/>
        <v>A2</v>
      </c>
    </row>
    <row r="406" spans="1:3" x14ac:dyDescent="0.25">
      <c r="A406" s="101" t="s">
        <v>17</v>
      </c>
      <c r="B406" s="112">
        <v>93</v>
      </c>
      <c r="C406" s="107" t="str">
        <f t="shared" si="9"/>
        <v>A1</v>
      </c>
    </row>
    <row r="407" spans="1:3" x14ac:dyDescent="0.25">
      <c r="A407" s="101" t="s">
        <v>56</v>
      </c>
      <c r="B407" s="109">
        <v>74</v>
      </c>
      <c r="C407" s="107" t="str">
        <f t="shared" si="9"/>
        <v>A3</v>
      </c>
    </row>
    <row r="408" spans="1:3" x14ac:dyDescent="0.25">
      <c r="A408" s="101" t="s">
        <v>228</v>
      </c>
      <c r="B408" s="109">
        <v>82.8</v>
      </c>
      <c r="C408" s="107" t="str">
        <f t="shared" si="9"/>
        <v>A2</v>
      </c>
    </row>
    <row r="409" spans="1:3" x14ac:dyDescent="0.25">
      <c r="A409" s="101" t="s">
        <v>49</v>
      </c>
      <c r="B409" s="101">
        <v>89</v>
      </c>
      <c r="C409" s="107" t="str">
        <f t="shared" si="9"/>
        <v>A1</v>
      </c>
    </row>
    <row r="410" spans="1:3" x14ac:dyDescent="0.25">
      <c r="A410" s="101" t="s">
        <v>229</v>
      </c>
      <c r="B410" s="101">
        <v>26</v>
      </c>
      <c r="C410" s="107" t="str">
        <f t="shared" si="9"/>
        <v>B2</v>
      </c>
    </row>
    <row r="411" spans="1:3" x14ac:dyDescent="0.25">
      <c r="A411" s="101" t="s">
        <v>110</v>
      </c>
      <c r="B411" s="109">
        <v>92</v>
      </c>
      <c r="C411" s="107" t="str">
        <f t="shared" si="9"/>
        <v>A1</v>
      </c>
    </row>
    <row r="412" spans="1:3" x14ac:dyDescent="0.25">
      <c r="A412" s="101" t="s">
        <v>108</v>
      </c>
      <c r="B412" s="100">
        <v>86</v>
      </c>
      <c r="C412" s="107" t="str">
        <f t="shared" si="9"/>
        <v>A2</v>
      </c>
    </row>
    <row r="413" spans="1:3" x14ac:dyDescent="0.25">
      <c r="A413" s="101" t="s">
        <v>46</v>
      </c>
      <c r="B413" s="109">
        <v>43</v>
      </c>
      <c r="C413" s="107" t="str">
        <f t="shared" si="9"/>
        <v>B1</v>
      </c>
    </row>
    <row r="414" spans="1:3" x14ac:dyDescent="0.25">
      <c r="A414" s="101" t="s">
        <v>230</v>
      </c>
      <c r="B414" s="101">
        <v>0</v>
      </c>
      <c r="C414" s="107">
        <f t="shared" si="9"/>
        <v>0</v>
      </c>
    </row>
    <row r="415" spans="1:3" x14ac:dyDescent="0.25">
      <c r="A415" s="101" t="s">
        <v>231</v>
      </c>
      <c r="B415" s="109">
        <v>0</v>
      </c>
      <c r="C415" s="107">
        <f t="shared" si="9"/>
        <v>0</v>
      </c>
    </row>
    <row r="416" spans="1:3" x14ac:dyDescent="0.25">
      <c r="A416" s="101" t="s">
        <v>37</v>
      </c>
      <c r="B416" s="112">
        <v>87</v>
      </c>
      <c r="C416" s="107" t="str">
        <f t="shared" si="9"/>
        <v>A1</v>
      </c>
    </row>
    <row r="417" spans="1:3" x14ac:dyDescent="0.25">
      <c r="A417" s="101" t="s">
        <v>232</v>
      </c>
      <c r="B417" s="107">
        <v>31</v>
      </c>
      <c r="C417" s="107" t="str">
        <f t="shared" si="9"/>
        <v>B2</v>
      </c>
    </row>
    <row r="418" spans="1:3" x14ac:dyDescent="0.25">
      <c r="A418" s="101" t="s">
        <v>233</v>
      </c>
      <c r="B418" s="101">
        <v>0</v>
      </c>
      <c r="C418" s="107">
        <f t="shared" si="9"/>
        <v>0</v>
      </c>
    </row>
    <row r="419" spans="1:3" x14ac:dyDescent="0.25">
      <c r="A419" s="101" t="s">
        <v>87</v>
      </c>
      <c r="B419" s="101">
        <v>80</v>
      </c>
      <c r="C419" s="107" t="str">
        <f t="shared" si="9"/>
        <v>A2</v>
      </c>
    </row>
    <row r="420" spans="1:3" x14ac:dyDescent="0.25">
      <c r="A420" s="101" t="s">
        <v>234</v>
      </c>
      <c r="B420" s="109">
        <v>43</v>
      </c>
      <c r="C420" s="107" t="str">
        <f t="shared" si="9"/>
        <v>B1</v>
      </c>
    </row>
    <row r="421" spans="1:3" x14ac:dyDescent="0.25">
      <c r="A421" s="101" t="s">
        <v>49</v>
      </c>
      <c r="B421" s="101">
        <v>89</v>
      </c>
      <c r="C421" s="107" t="str">
        <f t="shared" si="9"/>
        <v>A1</v>
      </c>
    </row>
    <row r="422" spans="1:3" x14ac:dyDescent="0.25">
      <c r="A422" s="101" t="s">
        <v>53</v>
      </c>
      <c r="B422" s="101">
        <v>98</v>
      </c>
      <c r="C422" s="107" t="str">
        <f t="shared" si="9"/>
        <v>A1</v>
      </c>
    </row>
    <row r="423" spans="1:3" x14ac:dyDescent="0.25">
      <c r="A423" s="101" t="s">
        <v>51</v>
      </c>
      <c r="B423" s="101">
        <v>70</v>
      </c>
      <c r="C423" s="107" t="str">
        <f t="shared" si="9"/>
        <v>A3</v>
      </c>
    </row>
    <row r="424" spans="1:3" x14ac:dyDescent="0.25">
      <c r="A424" s="101" t="s">
        <v>89</v>
      </c>
      <c r="B424" s="101">
        <v>83</v>
      </c>
      <c r="C424" s="107" t="str">
        <f t="shared" si="9"/>
        <v>A2</v>
      </c>
    </row>
    <row r="425" spans="1:3" x14ac:dyDescent="0.25">
      <c r="A425" s="101" t="s">
        <v>37</v>
      </c>
      <c r="B425" s="112">
        <v>87</v>
      </c>
      <c r="C425" s="107" t="str">
        <f t="shared" si="9"/>
        <v>A1</v>
      </c>
    </row>
    <row r="426" spans="1:3" x14ac:dyDescent="0.25">
      <c r="A426" s="101" t="s">
        <v>235</v>
      </c>
      <c r="B426" s="101">
        <v>86</v>
      </c>
      <c r="C426" s="107" t="str">
        <f t="shared" si="9"/>
        <v>A2</v>
      </c>
    </row>
    <row r="427" spans="1:3" x14ac:dyDescent="0.25">
      <c r="A427" s="101" t="s">
        <v>45</v>
      </c>
      <c r="B427" s="101">
        <v>23</v>
      </c>
      <c r="C427" s="107" t="str">
        <f t="shared" si="9"/>
        <v>B3</v>
      </c>
    </row>
    <row r="428" spans="1:3" x14ac:dyDescent="0.25">
      <c r="A428" s="101" t="s">
        <v>37</v>
      </c>
      <c r="B428" s="112">
        <v>87</v>
      </c>
      <c r="C428" s="107" t="str">
        <f t="shared" si="9"/>
        <v>A1</v>
      </c>
    </row>
    <row r="429" spans="1:3" x14ac:dyDescent="0.25">
      <c r="A429" s="101" t="s">
        <v>51</v>
      </c>
      <c r="B429" s="101">
        <v>70</v>
      </c>
      <c r="C429" s="107" t="str">
        <f t="shared" si="9"/>
        <v>A3</v>
      </c>
    </row>
    <row r="430" spans="1:3" x14ac:dyDescent="0.25">
      <c r="A430" s="101" t="s">
        <v>236</v>
      </c>
      <c r="B430" s="101">
        <v>49</v>
      </c>
      <c r="C430" s="107" t="str">
        <f t="shared" si="9"/>
        <v>B1</v>
      </c>
    </row>
    <row r="431" spans="1:3" x14ac:dyDescent="0.25">
      <c r="A431" s="101" t="s">
        <v>87</v>
      </c>
      <c r="B431" s="101">
        <v>80</v>
      </c>
      <c r="C431" s="107" t="str">
        <f t="shared" si="9"/>
        <v>A2</v>
      </c>
    </row>
    <row r="432" spans="1:3" x14ac:dyDescent="0.25">
      <c r="A432" s="101" t="s">
        <v>155</v>
      </c>
      <c r="B432" s="107">
        <v>31</v>
      </c>
      <c r="C432" s="107" t="str">
        <f t="shared" si="9"/>
        <v>B2</v>
      </c>
    </row>
    <row r="433" spans="1:3" x14ac:dyDescent="0.25">
      <c r="A433" s="101" t="s">
        <v>144</v>
      </c>
      <c r="B433" s="109">
        <v>38</v>
      </c>
      <c r="C433" s="107" t="str">
        <f t="shared" si="9"/>
        <v>B1</v>
      </c>
    </row>
    <row r="434" spans="1:3" x14ac:dyDescent="0.25">
      <c r="A434" s="101" t="s">
        <v>144</v>
      </c>
      <c r="B434" s="109">
        <v>38</v>
      </c>
      <c r="C434" s="107" t="str">
        <f t="shared" si="9"/>
        <v>B1</v>
      </c>
    </row>
    <row r="435" spans="1:3" x14ac:dyDescent="0.25">
      <c r="A435" s="101" t="s">
        <v>237</v>
      </c>
      <c r="B435" s="101">
        <v>73</v>
      </c>
      <c r="C435" s="107" t="str">
        <f t="shared" si="9"/>
        <v>A3</v>
      </c>
    </row>
    <row r="436" spans="1:3" x14ac:dyDescent="0.25">
      <c r="A436" s="101" t="s">
        <v>151</v>
      </c>
      <c r="B436" s="101">
        <v>92</v>
      </c>
      <c r="C436" s="107" t="str">
        <f t="shared" si="9"/>
        <v>A1</v>
      </c>
    </row>
    <row r="437" spans="1:3" x14ac:dyDescent="0.25">
      <c r="A437" s="101" t="s">
        <v>238</v>
      </c>
      <c r="B437" s="101">
        <v>63</v>
      </c>
      <c r="C437" s="107" t="str">
        <f t="shared" si="9"/>
        <v>A3</v>
      </c>
    </row>
    <row r="438" spans="1:3" x14ac:dyDescent="0.25">
      <c r="A438" s="101" t="s">
        <v>239</v>
      </c>
      <c r="B438" s="101">
        <v>33</v>
      </c>
      <c r="C438" s="107" t="str">
        <f t="shared" si="9"/>
        <v>B2</v>
      </c>
    </row>
    <row r="439" spans="1:3" x14ac:dyDescent="0.25">
      <c r="A439" s="101" t="s">
        <v>237</v>
      </c>
      <c r="B439" s="101">
        <v>73</v>
      </c>
      <c r="C439" s="107" t="str">
        <f t="shared" si="9"/>
        <v>A3</v>
      </c>
    </row>
    <row r="440" spans="1:3" x14ac:dyDescent="0.25">
      <c r="A440" s="101" t="s">
        <v>51</v>
      </c>
      <c r="B440" s="101">
        <v>70</v>
      </c>
      <c r="C440" s="107" t="str">
        <f t="shared" si="9"/>
        <v>A3</v>
      </c>
    </row>
    <row r="441" spans="1:3" x14ac:dyDescent="0.25">
      <c r="A441" s="101" t="s">
        <v>88</v>
      </c>
      <c r="B441" s="101">
        <v>0</v>
      </c>
      <c r="C441" s="107">
        <f t="shared" si="9"/>
        <v>0</v>
      </c>
    </row>
    <row r="442" spans="1:3" x14ac:dyDescent="0.25">
      <c r="A442" s="101" t="s">
        <v>56</v>
      </c>
      <c r="B442" s="109">
        <v>74</v>
      </c>
      <c r="C442" s="107" t="str">
        <f t="shared" si="9"/>
        <v>A3</v>
      </c>
    </row>
    <row r="443" spans="1:3" x14ac:dyDescent="0.25">
      <c r="A443" s="101" t="s">
        <v>240</v>
      </c>
      <c r="B443" s="101"/>
      <c r="C443" s="107">
        <f t="shared" si="9"/>
        <v>0</v>
      </c>
    </row>
    <row r="444" spans="1:3" x14ac:dyDescent="0.25">
      <c r="A444" s="101" t="s">
        <v>56</v>
      </c>
      <c r="B444" s="109">
        <v>74</v>
      </c>
      <c r="C444" s="107" t="str">
        <f t="shared" si="9"/>
        <v>A3</v>
      </c>
    </row>
    <row r="445" spans="1:3" x14ac:dyDescent="0.25">
      <c r="A445" s="101" t="s">
        <v>47</v>
      </c>
      <c r="B445" s="101">
        <v>20</v>
      </c>
      <c r="C445" s="107" t="str">
        <f t="shared" si="9"/>
        <v>B3</v>
      </c>
    </row>
    <row r="446" spans="1:3" x14ac:dyDescent="0.25">
      <c r="A446" s="101" t="s">
        <v>48</v>
      </c>
      <c r="B446" s="101">
        <v>0</v>
      </c>
      <c r="C446" s="107">
        <f t="shared" si="9"/>
        <v>0</v>
      </c>
    </row>
    <row r="447" spans="1:3" x14ac:dyDescent="0.25">
      <c r="A447" s="101" t="s">
        <v>22</v>
      </c>
      <c r="B447" s="101">
        <v>63</v>
      </c>
      <c r="C447" s="107" t="str">
        <f t="shared" si="9"/>
        <v>A3</v>
      </c>
    </row>
    <row r="448" spans="1:3" x14ac:dyDescent="0.25">
      <c r="A448" s="101" t="s">
        <v>108</v>
      </c>
      <c r="B448" s="100">
        <v>86</v>
      </c>
      <c r="C448" s="107" t="str">
        <f t="shared" si="9"/>
        <v>A2</v>
      </c>
    </row>
    <row r="449" spans="1:3" x14ac:dyDescent="0.25">
      <c r="A449" s="101" t="s">
        <v>54</v>
      </c>
      <c r="B449" s="100">
        <v>36</v>
      </c>
      <c r="C449" s="107" t="str">
        <f t="shared" si="9"/>
        <v>B2</v>
      </c>
    </row>
    <row r="450" spans="1:3" x14ac:dyDescent="0.25">
      <c r="A450" s="101" t="s">
        <v>241</v>
      </c>
      <c r="B450" s="101">
        <v>59</v>
      </c>
      <c r="C450" s="107" t="str">
        <f t="shared" si="9"/>
        <v>A4</v>
      </c>
    </row>
    <row r="451" spans="1:3" x14ac:dyDescent="0.25">
      <c r="A451" s="101" t="s">
        <v>30</v>
      </c>
      <c r="B451" s="101">
        <v>83</v>
      </c>
      <c r="C451" s="107" t="str">
        <f t="shared" si="9"/>
        <v>A2</v>
      </c>
    </row>
    <row r="452" spans="1:3" x14ac:dyDescent="0.25">
      <c r="A452" s="101" t="s">
        <v>53</v>
      </c>
      <c r="B452" s="101">
        <v>98</v>
      </c>
      <c r="C452" s="107" t="str">
        <f t="shared" si="9"/>
        <v>A1</v>
      </c>
    </row>
    <row r="453" spans="1:3" x14ac:dyDescent="0.25">
      <c r="A453" s="101" t="s">
        <v>242</v>
      </c>
      <c r="B453" s="101">
        <v>95</v>
      </c>
      <c r="C453" s="107" t="str">
        <f t="shared" si="9"/>
        <v>A1</v>
      </c>
    </row>
    <row r="454" spans="1:3" x14ac:dyDescent="0.25">
      <c r="A454" s="101" t="s">
        <v>56</v>
      </c>
      <c r="B454" s="109">
        <v>74</v>
      </c>
      <c r="C454" s="107" t="str">
        <f t="shared" si="9"/>
        <v>A3</v>
      </c>
    </row>
    <row r="455" spans="1:3" x14ac:dyDescent="0.25">
      <c r="A455" s="101" t="s">
        <v>243</v>
      </c>
      <c r="B455" s="101">
        <v>10</v>
      </c>
      <c r="C455" s="107" t="str">
        <f t="shared" si="9"/>
        <v>B4</v>
      </c>
    </row>
    <row r="456" spans="1:3" x14ac:dyDescent="0.25">
      <c r="A456" s="101" t="s">
        <v>30</v>
      </c>
      <c r="B456" s="101">
        <v>83</v>
      </c>
      <c r="C456" s="107" t="str">
        <f t="shared" si="9"/>
        <v>A2</v>
      </c>
    </row>
    <row r="457" spans="1:3" x14ac:dyDescent="0.25">
      <c r="A457" s="101" t="s">
        <v>56</v>
      </c>
      <c r="B457" s="109">
        <v>74</v>
      </c>
      <c r="C457" s="107" t="str">
        <f t="shared" si="9"/>
        <v>A3</v>
      </c>
    </row>
    <row r="458" spans="1:3" x14ac:dyDescent="0.25">
      <c r="A458" s="101" t="s">
        <v>87</v>
      </c>
      <c r="B458" s="101">
        <v>80</v>
      </c>
      <c r="C458" s="107" t="str">
        <f t="shared" si="9"/>
        <v>A2</v>
      </c>
    </row>
    <row r="459" spans="1:3" x14ac:dyDescent="0.25">
      <c r="A459" s="101" t="s">
        <v>17</v>
      </c>
      <c r="B459" s="112">
        <v>93</v>
      </c>
      <c r="C459" s="107" t="str">
        <f t="shared" si="9"/>
        <v>A1</v>
      </c>
    </row>
    <row r="460" spans="1:3" x14ac:dyDescent="0.25">
      <c r="A460" s="101" t="s">
        <v>22</v>
      </c>
      <c r="B460" s="101">
        <v>63</v>
      </c>
      <c r="C460" s="107" t="str">
        <f t="shared" si="9"/>
        <v>A3</v>
      </c>
    </row>
    <row r="461" spans="1:3" x14ac:dyDescent="0.25">
      <c r="A461" s="101" t="s">
        <v>139</v>
      </c>
      <c r="B461" s="101">
        <v>54</v>
      </c>
      <c r="C461" s="107" t="s">
        <v>3</v>
      </c>
    </row>
    <row r="462" spans="1:3" x14ac:dyDescent="0.25">
      <c r="A462" s="101" t="s">
        <v>139</v>
      </c>
      <c r="B462" s="101">
        <v>54</v>
      </c>
      <c r="C462" s="107" t="s">
        <v>3</v>
      </c>
    </row>
    <row r="463" spans="1:3" x14ac:dyDescent="0.25">
      <c r="A463" s="101" t="s">
        <v>108</v>
      </c>
      <c r="B463" s="107">
        <v>86</v>
      </c>
      <c r="C463" s="107" t="s">
        <v>1</v>
      </c>
    </row>
    <row r="464" spans="1:3" x14ac:dyDescent="0.25">
      <c r="A464" s="101" t="s">
        <v>205</v>
      </c>
      <c r="B464" s="107">
        <v>89</v>
      </c>
      <c r="C464" s="107" t="s">
        <v>0</v>
      </c>
    </row>
    <row r="465" spans="1:3" x14ac:dyDescent="0.25">
      <c r="A465" s="101" t="s">
        <v>112</v>
      </c>
      <c r="B465" s="107">
        <v>31</v>
      </c>
      <c r="C465" s="107" t="s">
        <v>5</v>
      </c>
    </row>
    <row r="466" spans="1:3" x14ac:dyDescent="0.25">
      <c r="A466" s="101" t="s">
        <v>29</v>
      </c>
      <c r="B466" s="101">
        <v>93</v>
      </c>
      <c r="C466" s="101" t="s">
        <v>0</v>
      </c>
    </row>
    <row r="467" spans="1:3" x14ac:dyDescent="0.25">
      <c r="A467" s="101" t="s">
        <v>43</v>
      </c>
      <c r="B467" s="101">
        <v>46</v>
      </c>
      <c r="C467" s="101" t="s">
        <v>4</v>
      </c>
    </row>
    <row r="468" spans="1:3" x14ac:dyDescent="0.25">
      <c r="A468" s="101" t="s">
        <v>244</v>
      </c>
      <c r="B468" s="107">
        <v>52</v>
      </c>
      <c r="C468" s="107" t="s">
        <v>3</v>
      </c>
    </row>
    <row r="469" spans="1:3" x14ac:dyDescent="0.25">
      <c r="A469" s="101" t="s">
        <v>245</v>
      </c>
      <c r="B469" s="101">
        <v>87</v>
      </c>
      <c r="C469" s="101" t="s">
        <v>1</v>
      </c>
    </row>
    <row r="470" spans="1:3" x14ac:dyDescent="0.25">
      <c r="A470" s="101" t="s">
        <v>103</v>
      </c>
      <c r="B470" s="101">
        <v>70</v>
      </c>
      <c r="C470" s="101" t="s">
        <v>2</v>
      </c>
    </row>
    <row r="471" spans="1:3" x14ac:dyDescent="0.25">
      <c r="A471" s="101" t="s">
        <v>44</v>
      </c>
      <c r="B471" s="104">
        <v>0</v>
      </c>
      <c r="C471" s="104" t="s">
        <v>292</v>
      </c>
    </row>
    <row r="472" spans="1:3" x14ac:dyDescent="0.25">
      <c r="A472" s="101" t="s">
        <v>41</v>
      </c>
      <c r="B472" s="104">
        <v>0</v>
      </c>
      <c r="C472" s="104" t="s">
        <v>292</v>
      </c>
    </row>
    <row r="473" spans="1:3" x14ac:dyDescent="0.25">
      <c r="A473" s="101" t="s">
        <v>41</v>
      </c>
      <c r="B473" s="104">
        <v>0</v>
      </c>
      <c r="C473" s="104" t="s">
        <v>292</v>
      </c>
    </row>
    <row r="474" spans="1:3" x14ac:dyDescent="0.25">
      <c r="A474" s="104" t="s">
        <v>41</v>
      </c>
      <c r="B474" s="104">
        <v>0</v>
      </c>
      <c r="C474" s="104" t="s">
        <v>292</v>
      </c>
    </row>
    <row r="475" spans="1:3" x14ac:dyDescent="0.25">
      <c r="A475" s="104" t="s">
        <v>41</v>
      </c>
      <c r="B475" s="104">
        <v>0</v>
      </c>
      <c r="C475" s="104" t="s">
        <v>292</v>
      </c>
    </row>
    <row r="476" spans="1:3" x14ac:dyDescent="0.25">
      <c r="A476" s="101" t="s">
        <v>246</v>
      </c>
      <c r="B476" s="101">
        <v>94</v>
      </c>
      <c r="C476" s="101" t="s">
        <v>0</v>
      </c>
    </row>
    <row r="477" spans="1:3" x14ac:dyDescent="0.25">
      <c r="A477" s="101" t="s">
        <v>114</v>
      </c>
      <c r="B477" s="101">
        <v>14</v>
      </c>
      <c r="C477" s="101"/>
    </row>
    <row r="478" spans="1:3" x14ac:dyDescent="0.25">
      <c r="A478" s="101" t="s">
        <v>108</v>
      </c>
      <c r="B478" s="107">
        <v>86</v>
      </c>
      <c r="C478" s="107" t="s">
        <v>1</v>
      </c>
    </row>
    <row r="479" spans="1:3" x14ac:dyDescent="0.25">
      <c r="A479" s="104" t="s">
        <v>247</v>
      </c>
      <c r="B479" s="109">
        <v>83</v>
      </c>
      <c r="C479" s="113" t="str">
        <f t="shared" ref="C479:C527" si="10">IF(AND(B479&gt;=87,B479&lt;=99.9),"A1",IF(AND(B479&gt;=75,B479&lt;=87.4),"A2",IF(AND(B479&gt;=62.5,B479&lt;=74.9),"A3",IF(AND(B479&gt;=50,B479&lt;=62.4),"A4",IF(AND(B479&gt;=37.5,B479&lt;=49.9),"B1",IF(AND(B479&gt;=25,B479&lt;=37.4),"B2",IF(AND(B479&gt;=12.5,B479&lt;=24.9),"B3",IF(AND(B479&gt;=0.1,B479&lt;=12.4),"B4",0))))))))</f>
        <v>A2</v>
      </c>
    </row>
    <row r="480" spans="1:3" x14ac:dyDescent="0.25">
      <c r="A480" s="104" t="s">
        <v>161</v>
      </c>
      <c r="B480" s="109">
        <v>74</v>
      </c>
      <c r="C480" s="113" t="str">
        <f t="shared" si="10"/>
        <v>A3</v>
      </c>
    </row>
    <row r="481" spans="1:3" x14ac:dyDescent="0.25">
      <c r="A481" s="104" t="s">
        <v>142</v>
      </c>
      <c r="B481" s="108">
        <v>93</v>
      </c>
      <c r="C481" s="113" t="str">
        <f t="shared" si="10"/>
        <v>A1</v>
      </c>
    </row>
    <row r="482" spans="1:3" x14ac:dyDescent="0.25">
      <c r="A482" s="104" t="s">
        <v>161</v>
      </c>
      <c r="B482" s="109">
        <v>74</v>
      </c>
      <c r="C482" s="113" t="str">
        <f t="shared" si="10"/>
        <v>A3</v>
      </c>
    </row>
    <row r="483" spans="1:3" x14ac:dyDescent="0.25">
      <c r="A483" s="104" t="s">
        <v>109</v>
      </c>
      <c r="B483" s="104">
        <v>70</v>
      </c>
      <c r="C483" s="113" t="str">
        <f t="shared" si="10"/>
        <v>A3</v>
      </c>
    </row>
    <row r="484" spans="1:3" x14ac:dyDescent="0.25">
      <c r="A484" s="104" t="s">
        <v>248</v>
      </c>
      <c r="B484" s="109">
        <v>50</v>
      </c>
      <c r="C484" s="113" t="str">
        <f t="shared" si="10"/>
        <v>A4</v>
      </c>
    </row>
    <row r="485" spans="1:3" x14ac:dyDescent="0.25">
      <c r="A485" s="104" t="s">
        <v>110</v>
      </c>
      <c r="B485" s="109">
        <v>92</v>
      </c>
      <c r="C485" s="113" t="str">
        <f t="shared" si="10"/>
        <v>A1</v>
      </c>
    </row>
    <row r="486" spans="1:3" x14ac:dyDescent="0.25">
      <c r="A486" s="104" t="s">
        <v>108</v>
      </c>
      <c r="B486" s="102">
        <v>86</v>
      </c>
      <c r="C486" s="113" t="str">
        <f t="shared" si="10"/>
        <v>A2</v>
      </c>
    </row>
    <row r="487" spans="1:3" x14ac:dyDescent="0.25">
      <c r="A487" s="104" t="s">
        <v>110</v>
      </c>
      <c r="B487" s="109">
        <v>92</v>
      </c>
      <c r="C487" s="113" t="str">
        <f t="shared" si="10"/>
        <v>A1</v>
      </c>
    </row>
    <row r="488" spans="1:3" x14ac:dyDescent="0.25">
      <c r="A488" s="104" t="s">
        <v>162</v>
      </c>
      <c r="B488" s="108">
        <v>87</v>
      </c>
      <c r="C488" s="113" t="str">
        <f t="shared" si="10"/>
        <v>A1</v>
      </c>
    </row>
    <row r="489" spans="1:3" x14ac:dyDescent="0.25">
      <c r="A489" s="104" t="s">
        <v>220</v>
      </c>
      <c r="B489" s="109">
        <v>0</v>
      </c>
      <c r="C489" s="113">
        <f t="shared" si="10"/>
        <v>0</v>
      </c>
    </row>
    <row r="490" spans="1:3" x14ac:dyDescent="0.25">
      <c r="A490" s="104" t="s">
        <v>108</v>
      </c>
      <c r="B490" s="102">
        <v>86</v>
      </c>
      <c r="C490" s="113" t="str">
        <f t="shared" si="10"/>
        <v>A2</v>
      </c>
    </row>
    <row r="491" spans="1:3" x14ac:dyDescent="0.25">
      <c r="A491" s="104" t="s">
        <v>162</v>
      </c>
      <c r="B491" s="108">
        <v>87</v>
      </c>
      <c r="C491" s="113" t="str">
        <f t="shared" si="10"/>
        <v>A1</v>
      </c>
    </row>
    <row r="492" spans="1:3" x14ac:dyDescent="0.25">
      <c r="A492" s="104" t="s">
        <v>142</v>
      </c>
      <c r="B492" s="108">
        <v>93</v>
      </c>
      <c r="C492" s="113" t="str">
        <f t="shared" si="10"/>
        <v>A1</v>
      </c>
    </row>
    <row r="493" spans="1:3" x14ac:dyDescent="0.25">
      <c r="A493" s="104" t="s">
        <v>249</v>
      </c>
      <c r="B493" s="109">
        <v>43</v>
      </c>
      <c r="C493" s="113" t="str">
        <f t="shared" si="10"/>
        <v>B1</v>
      </c>
    </row>
    <row r="494" spans="1:3" x14ac:dyDescent="0.25">
      <c r="A494" s="104" t="s">
        <v>116</v>
      </c>
      <c r="B494" s="109">
        <v>69</v>
      </c>
      <c r="C494" s="113" t="str">
        <f t="shared" si="10"/>
        <v>A3</v>
      </c>
    </row>
    <row r="495" spans="1:3" x14ac:dyDescent="0.25">
      <c r="A495" s="104" t="s">
        <v>250</v>
      </c>
      <c r="B495" s="114">
        <v>76</v>
      </c>
      <c r="C495" s="113" t="str">
        <f t="shared" si="10"/>
        <v>A2</v>
      </c>
    </row>
    <row r="496" spans="1:3" x14ac:dyDescent="0.25">
      <c r="A496" s="104" t="s">
        <v>162</v>
      </c>
      <c r="B496" s="108">
        <v>87</v>
      </c>
      <c r="C496" s="113" t="str">
        <f t="shared" si="10"/>
        <v>A1</v>
      </c>
    </row>
    <row r="497" spans="1:3" x14ac:dyDescent="0.25">
      <c r="A497" s="104" t="s">
        <v>162</v>
      </c>
      <c r="B497" s="108">
        <v>87</v>
      </c>
      <c r="C497" s="113" t="str">
        <f t="shared" si="10"/>
        <v>A1</v>
      </c>
    </row>
    <row r="498" spans="1:3" x14ac:dyDescent="0.25">
      <c r="A498" s="104" t="s">
        <v>161</v>
      </c>
      <c r="B498" s="109">
        <v>74</v>
      </c>
      <c r="C498" s="113" t="str">
        <f t="shared" si="10"/>
        <v>A3</v>
      </c>
    </row>
    <row r="499" spans="1:3" x14ac:dyDescent="0.25">
      <c r="A499" s="104" t="s">
        <v>251</v>
      </c>
      <c r="B499" s="113">
        <v>92</v>
      </c>
      <c r="C499" s="113" t="str">
        <f t="shared" si="10"/>
        <v>A1</v>
      </c>
    </row>
    <row r="500" spans="1:3" x14ac:dyDescent="0.25">
      <c r="A500" s="104" t="s">
        <v>252</v>
      </c>
      <c r="B500" s="113">
        <v>66</v>
      </c>
      <c r="C500" s="113" t="str">
        <f t="shared" si="10"/>
        <v>A3</v>
      </c>
    </row>
    <row r="501" spans="1:3" x14ac:dyDescent="0.25">
      <c r="A501" s="104" t="s">
        <v>161</v>
      </c>
      <c r="B501" s="109">
        <v>74</v>
      </c>
      <c r="C501" s="113" t="str">
        <f t="shared" si="10"/>
        <v>A3</v>
      </c>
    </row>
    <row r="502" spans="1:3" x14ac:dyDescent="0.25">
      <c r="A502" s="104" t="s">
        <v>142</v>
      </c>
      <c r="B502" s="108">
        <v>93</v>
      </c>
      <c r="C502" s="113" t="str">
        <f t="shared" si="10"/>
        <v>A1</v>
      </c>
    </row>
    <row r="503" spans="1:3" x14ac:dyDescent="0.25">
      <c r="A503" s="104" t="s">
        <v>253</v>
      </c>
      <c r="B503" s="109">
        <v>84</v>
      </c>
      <c r="C503" s="113" t="str">
        <f t="shared" si="10"/>
        <v>A2</v>
      </c>
    </row>
    <row r="504" spans="1:3" x14ac:dyDescent="0.25">
      <c r="A504" s="104" t="s">
        <v>144</v>
      </c>
      <c r="B504" s="109">
        <v>38</v>
      </c>
      <c r="C504" s="113" t="str">
        <f t="shared" si="10"/>
        <v>B1</v>
      </c>
    </row>
    <row r="505" spans="1:3" x14ac:dyDescent="0.25">
      <c r="A505" s="104" t="s">
        <v>15</v>
      </c>
      <c r="B505" s="109">
        <v>93</v>
      </c>
      <c r="C505" s="113" t="str">
        <f t="shared" si="10"/>
        <v>A1</v>
      </c>
    </row>
    <row r="506" spans="1:3" x14ac:dyDescent="0.25">
      <c r="A506" s="104" t="s">
        <v>13</v>
      </c>
      <c r="B506" s="114">
        <v>76</v>
      </c>
      <c r="C506" s="113" t="str">
        <f t="shared" si="10"/>
        <v>A2</v>
      </c>
    </row>
    <row r="507" spans="1:3" x14ac:dyDescent="0.25">
      <c r="A507" s="104" t="s">
        <v>217</v>
      </c>
      <c r="B507" s="109">
        <v>84</v>
      </c>
      <c r="C507" s="113" t="str">
        <f t="shared" si="10"/>
        <v>A2</v>
      </c>
    </row>
    <row r="508" spans="1:3" x14ac:dyDescent="0.25">
      <c r="A508" s="104" t="s">
        <v>16</v>
      </c>
      <c r="B508" s="109">
        <v>77</v>
      </c>
      <c r="C508" s="113" t="str">
        <f t="shared" si="10"/>
        <v>A2</v>
      </c>
    </row>
    <row r="509" spans="1:3" x14ac:dyDescent="0.25">
      <c r="A509" s="104" t="s">
        <v>198</v>
      </c>
      <c r="B509" s="109">
        <v>84</v>
      </c>
      <c r="C509" s="113" t="str">
        <f t="shared" si="10"/>
        <v>A2</v>
      </c>
    </row>
    <row r="510" spans="1:3" x14ac:dyDescent="0.25">
      <c r="A510" s="104" t="s">
        <v>37</v>
      </c>
      <c r="B510" s="108">
        <v>87</v>
      </c>
      <c r="C510" s="113" t="str">
        <f t="shared" si="10"/>
        <v>A1</v>
      </c>
    </row>
    <row r="511" spans="1:3" x14ac:dyDescent="0.25">
      <c r="A511" s="104" t="s">
        <v>17</v>
      </c>
      <c r="B511" s="108">
        <v>93</v>
      </c>
      <c r="C511" s="113" t="str">
        <f t="shared" si="10"/>
        <v>A1</v>
      </c>
    </row>
    <row r="512" spans="1:3" x14ac:dyDescent="0.25">
      <c r="A512" s="104" t="s">
        <v>37</v>
      </c>
      <c r="B512" s="108">
        <v>87</v>
      </c>
      <c r="C512" s="113" t="str">
        <f t="shared" si="10"/>
        <v>A1</v>
      </c>
    </row>
    <row r="513" spans="1:3" x14ac:dyDescent="0.25">
      <c r="A513" s="104" t="s">
        <v>25</v>
      </c>
      <c r="B513" s="109">
        <v>49</v>
      </c>
      <c r="C513" s="113" t="str">
        <f t="shared" si="10"/>
        <v>B1</v>
      </c>
    </row>
    <row r="514" spans="1:3" x14ac:dyDescent="0.25">
      <c r="A514" s="104" t="s">
        <v>56</v>
      </c>
      <c r="B514" s="109">
        <v>74</v>
      </c>
      <c r="C514" s="113" t="str">
        <f t="shared" si="10"/>
        <v>A3</v>
      </c>
    </row>
    <row r="515" spans="1:3" x14ac:dyDescent="0.25">
      <c r="A515" s="104" t="s">
        <v>51</v>
      </c>
      <c r="B515" s="104">
        <v>70</v>
      </c>
      <c r="C515" s="113" t="str">
        <f t="shared" si="10"/>
        <v>A3</v>
      </c>
    </row>
    <row r="516" spans="1:3" x14ac:dyDescent="0.25">
      <c r="A516" s="104" t="s">
        <v>118</v>
      </c>
      <c r="B516" s="113">
        <v>66</v>
      </c>
      <c r="C516" s="113" t="str">
        <f t="shared" si="10"/>
        <v>A3</v>
      </c>
    </row>
    <row r="517" spans="1:3" x14ac:dyDescent="0.25">
      <c r="A517" s="104" t="s">
        <v>21</v>
      </c>
      <c r="B517" s="114">
        <v>54</v>
      </c>
      <c r="C517" s="113" t="str">
        <f t="shared" si="10"/>
        <v>A4</v>
      </c>
    </row>
    <row r="518" spans="1:3" x14ac:dyDescent="0.25">
      <c r="A518" s="104" t="s">
        <v>198</v>
      </c>
      <c r="B518" s="109">
        <v>84</v>
      </c>
      <c r="C518" s="113" t="str">
        <f t="shared" si="10"/>
        <v>A2</v>
      </c>
    </row>
    <row r="519" spans="1:3" x14ac:dyDescent="0.25">
      <c r="A519" s="104" t="s">
        <v>56</v>
      </c>
      <c r="B519" s="109">
        <v>74</v>
      </c>
      <c r="C519" s="113" t="str">
        <f t="shared" si="10"/>
        <v>A3</v>
      </c>
    </row>
    <row r="520" spans="1:3" x14ac:dyDescent="0.25">
      <c r="A520" s="104" t="s">
        <v>54</v>
      </c>
      <c r="B520" s="102">
        <v>36</v>
      </c>
      <c r="C520" s="113" t="str">
        <f t="shared" si="10"/>
        <v>B2</v>
      </c>
    </row>
    <row r="521" spans="1:3" x14ac:dyDescent="0.25">
      <c r="A521" s="104" t="s">
        <v>108</v>
      </c>
      <c r="B521" s="102">
        <v>86</v>
      </c>
      <c r="C521" s="113" t="str">
        <f t="shared" si="10"/>
        <v>A2</v>
      </c>
    </row>
    <row r="522" spans="1:3" x14ac:dyDescent="0.25">
      <c r="A522" s="104" t="s">
        <v>46</v>
      </c>
      <c r="B522" s="109">
        <v>43</v>
      </c>
      <c r="C522" s="113" t="str">
        <f t="shared" si="10"/>
        <v>B1</v>
      </c>
    </row>
    <row r="523" spans="1:3" x14ac:dyDescent="0.25">
      <c r="A523" s="104" t="s">
        <v>188</v>
      </c>
      <c r="B523" s="109">
        <v>69</v>
      </c>
      <c r="C523" s="113" t="str">
        <f t="shared" si="10"/>
        <v>A3</v>
      </c>
    </row>
    <row r="524" spans="1:3" x14ac:dyDescent="0.25">
      <c r="A524" s="104" t="s">
        <v>37</v>
      </c>
      <c r="B524" s="108">
        <v>87</v>
      </c>
      <c r="C524" s="113" t="str">
        <f t="shared" si="10"/>
        <v>A1</v>
      </c>
    </row>
    <row r="525" spans="1:3" x14ac:dyDescent="0.25">
      <c r="A525" s="104" t="s">
        <v>37</v>
      </c>
      <c r="B525" s="108">
        <v>87</v>
      </c>
      <c r="C525" s="113" t="str">
        <f t="shared" si="10"/>
        <v>A1</v>
      </c>
    </row>
    <row r="526" spans="1:3" x14ac:dyDescent="0.25">
      <c r="A526" s="104" t="s">
        <v>37</v>
      </c>
      <c r="B526" s="108">
        <v>87</v>
      </c>
      <c r="C526" s="113" t="str">
        <f t="shared" si="10"/>
        <v>A1</v>
      </c>
    </row>
    <row r="527" spans="1:3" x14ac:dyDescent="0.25">
      <c r="A527" s="104" t="s">
        <v>54</v>
      </c>
      <c r="B527" s="102">
        <v>36</v>
      </c>
      <c r="C527" s="113" t="str">
        <f t="shared" si="10"/>
        <v>B2</v>
      </c>
    </row>
    <row r="528" spans="1:3" x14ac:dyDescent="0.25">
      <c r="A528" s="101" t="s">
        <v>254</v>
      </c>
      <c r="B528" s="101">
        <v>20</v>
      </c>
      <c r="C528" s="101" t="s">
        <v>6</v>
      </c>
    </row>
    <row r="529" spans="1:3" x14ac:dyDescent="0.25">
      <c r="A529" s="101" t="s">
        <v>205</v>
      </c>
      <c r="B529" s="101">
        <v>89</v>
      </c>
      <c r="C529" s="101" t="s">
        <v>0</v>
      </c>
    </row>
    <row r="530" spans="1:3" x14ac:dyDescent="0.25">
      <c r="A530" s="101" t="s">
        <v>255</v>
      </c>
      <c r="B530" s="101">
        <v>86</v>
      </c>
      <c r="C530" s="101" t="s">
        <v>1</v>
      </c>
    </row>
    <row r="531" spans="1:3" x14ac:dyDescent="0.25">
      <c r="A531" s="101" t="s">
        <v>17</v>
      </c>
      <c r="B531" s="101">
        <v>93</v>
      </c>
      <c r="C531" s="101" t="s">
        <v>0</v>
      </c>
    </row>
    <row r="532" spans="1:3" x14ac:dyDescent="0.25">
      <c r="A532" s="101" t="s">
        <v>256</v>
      </c>
      <c r="B532" s="101">
        <v>97</v>
      </c>
      <c r="C532" s="101" t="s">
        <v>0</v>
      </c>
    </row>
    <row r="533" spans="1:3" x14ac:dyDescent="0.25">
      <c r="A533" s="101" t="s">
        <v>257</v>
      </c>
      <c r="B533" s="101">
        <v>93</v>
      </c>
      <c r="C533" s="101" t="s">
        <v>0</v>
      </c>
    </row>
    <row r="534" spans="1:3" x14ac:dyDescent="0.25">
      <c r="A534" s="101" t="s">
        <v>108</v>
      </c>
      <c r="B534" s="101">
        <v>86</v>
      </c>
      <c r="C534" s="101" t="s">
        <v>1</v>
      </c>
    </row>
    <row r="535" spans="1:3" x14ac:dyDescent="0.25">
      <c r="A535" s="101" t="s">
        <v>139</v>
      </c>
      <c r="B535" s="101">
        <v>54</v>
      </c>
      <c r="C535" s="107" t="s">
        <v>3</v>
      </c>
    </row>
    <row r="536" spans="1:3" x14ac:dyDescent="0.25">
      <c r="A536" s="101" t="s">
        <v>186</v>
      </c>
      <c r="B536" s="101">
        <v>33</v>
      </c>
      <c r="C536" s="107" t="s">
        <v>5</v>
      </c>
    </row>
    <row r="537" spans="1:3" x14ac:dyDescent="0.25">
      <c r="A537" s="101" t="s">
        <v>90</v>
      </c>
      <c r="B537" s="101">
        <v>76</v>
      </c>
      <c r="C537" s="107" t="s">
        <v>1</v>
      </c>
    </row>
    <row r="538" spans="1:3" x14ac:dyDescent="0.25">
      <c r="A538" s="101" t="s">
        <v>39</v>
      </c>
      <c r="B538" s="101">
        <v>96</v>
      </c>
      <c r="C538" s="107" t="s">
        <v>0</v>
      </c>
    </row>
    <row r="539" spans="1:3" x14ac:dyDescent="0.25">
      <c r="A539" s="101" t="s">
        <v>195</v>
      </c>
      <c r="B539" s="101">
        <v>45</v>
      </c>
      <c r="C539" s="101" t="s">
        <v>4</v>
      </c>
    </row>
    <row r="540" spans="1:3" x14ac:dyDescent="0.25">
      <c r="A540" s="101" t="s">
        <v>196</v>
      </c>
      <c r="B540" s="101">
        <v>73</v>
      </c>
      <c r="C540" s="107" t="s">
        <v>2</v>
      </c>
    </row>
    <row r="541" spans="1:3" ht="15" x14ac:dyDescent="0.25">
      <c r="A541" s="107" t="s">
        <v>258</v>
      </c>
      <c r="B541" s="107">
        <v>93</v>
      </c>
      <c r="C541" s="107" t="s">
        <v>0</v>
      </c>
    </row>
    <row r="542" spans="1:3" x14ac:dyDescent="0.25">
      <c r="A542" s="101" t="s">
        <v>259</v>
      </c>
      <c r="B542" s="101">
        <v>33</v>
      </c>
      <c r="C542" s="107" t="s">
        <v>5</v>
      </c>
    </row>
    <row r="543" spans="1:3" x14ac:dyDescent="0.25">
      <c r="A543" s="101" t="s">
        <v>201</v>
      </c>
      <c r="B543" s="101">
        <v>86</v>
      </c>
      <c r="C543" s="107" t="s">
        <v>1</v>
      </c>
    </row>
    <row r="544" spans="1:3" x14ac:dyDescent="0.25">
      <c r="A544" s="101" t="s">
        <v>30</v>
      </c>
      <c r="B544" s="115">
        <v>83</v>
      </c>
      <c r="C544" s="107" t="s">
        <v>1</v>
      </c>
    </row>
    <row r="545" spans="1:3" x14ac:dyDescent="0.25">
      <c r="A545" s="101" t="s">
        <v>260</v>
      </c>
      <c r="B545" s="101">
        <v>70</v>
      </c>
      <c r="C545" s="107" t="s">
        <v>2</v>
      </c>
    </row>
    <row r="546" spans="1:3" x14ac:dyDescent="0.25">
      <c r="A546" s="101" t="s">
        <v>198</v>
      </c>
      <c r="B546" s="101">
        <v>84</v>
      </c>
      <c r="C546" s="107" t="s">
        <v>1</v>
      </c>
    </row>
    <row r="547" spans="1:3" x14ac:dyDescent="0.25">
      <c r="A547" s="101" t="s">
        <v>193</v>
      </c>
      <c r="B547" s="101">
        <v>77</v>
      </c>
      <c r="C547" s="107" t="s">
        <v>1</v>
      </c>
    </row>
    <row r="548" spans="1:3" x14ac:dyDescent="0.25">
      <c r="A548" s="101" t="s">
        <v>35</v>
      </c>
      <c r="B548" s="101">
        <v>62</v>
      </c>
      <c r="C548" s="107" t="s">
        <v>3</v>
      </c>
    </row>
    <row r="549" spans="1:3" x14ac:dyDescent="0.25">
      <c r="A549" s="101" t="s">
        <v>261</v>
      </c>
      <c r="B549" s="101">
        <v>82</v>
      </c>
      <c r="C549" s="107" t="s">
        <v>1</v>
      </c>
    </row>
    <row r="550" spans="1:3" x14ac:dyDescent="0.25">
      <c r="A550" s="101"/>
      <c r="B550" s="101">
        <v>45</v>
      </c>
      <c r="C550" s="107" t="s">
        <v>4</v>
      </c>
    </row>
    <row r="551" spans="1:3" x14ac:dyDescent="0.25">
      <c r="A551" s="101" t="s">
        <v>203</v>
      </c>
      <c r="B551" s="101">
        <v>89</v>
      </c>
      <c r="C551" s="101" t="s">
        <v>0</v>
      </c>
    </row>
    <row r="552" spans="1:3" x14ac:dyDescent="0.25">
      <c r="A552" s="101" t="s">
        <v>259</v>
      </c>
      <c r="B552" s="101">
        <v>33</v>
      </c>
      <c r="C552" s="107" t="s">
        <v>5</v>
      </c>
    </row>
    <row r="553" spans="1:3" x14ac:dyDescent="0.25">
      <c r="A553" s="101" t="s">
        <v>41</v>
      </c>
      <c r="B553" s="101">
        <v>0</v>
      </c>
      <c r="C553" s="101" t="s">
        <v>293</v>
      </c>
    </row>
    <row r="554" spans="1:3" ht="15" x14ac:dyDescent="0.25">
      <c r="A554" s="108" t="s">
        <v>37</v>
      </c>
      <c r="B554" s="108">
        <v>87</v>
      </c>
      <c r="C554" s="107" t="str">
        <f t="shared" ref="C554:C617" si="11">IF(AND(B554&gt;=87,B554&lt;=99.9),"A1",IF(AND(B554&gt;=75,B554&lt;=87.4),"A2",IF(AND(B554&gt;=62.5,B554&lt;=74.9),"A3",IF(AND(B554&gt;=50,B554&lt;=62.4),"A4",IF(AND(B554&gt;=37.5,B554&lt;=49.9),"B1",IF(AND(B554&gt;=25,B554&lt;=37.4),"B2",IF(AND(B554&gt;=12.5,B554&lt;=24.9),"B3",IF(AND(B554&gt;=0.1,B554&lt;=12.4),"B4",0))))))))</f>
        <v>A1</v>
      </c>
    </row>
    <row r="555" spans="1:3" ht="15" x14ac:dyDescent="0.25">
      <c r="A555" s="108" t="s">
        <v>262</v>
      </c>
      <c r="B555" s="107">
        <v>25</v>
      </c>
      <c r="C555" s="107" t="str">
        <f t="shared" si="11"/>
        <v>B2</v>
      </c>
    </row>
    <row r="556" spans="1:3" x14ac:dyDescent="0.25">
      <c r="A556" s="108" t="s">
        <v>56</v>
      </c>
      <c r="B556" s="104">
        <v>74</v>
      </c>
      <c r="C556" s="107" t="str">
        <f t="shared" si="11"/>
        <v>A3</v>
      </c>
    </row>
    <row r="557" spans="1:3" x14ac:dyDescent="0.25">
      <c r="A557" s="108" t="s">
        <v>51</v>
      </c>
      <c r="B557" s="101">
        <v>70</v>
      </c>
      <c r="C557" s="107" t="str">
        <f t="shared" si="11"/>
        <v>A3</v>
      </c>
    </row>
    <row r="558" spans="1:3" ht="15" x14ac:dyDescent="0.25">
      <c r="A558" s="108" t="s">
        <v>175</v>
      </c>
      <c r="B558" s="108">
        <v>83</v>
      </c>
      <c r="C558" s="107" t="str">
        <f t="shared" si="11"/>
        <v>A2</v>
      </c>
    </row>
    <row r="559" spans="1:3" x14ac:dyDescent="0.25">
      <c r="A559" s="108" t="s">
        <v>51</v>
      </c>
      <c r="B559" s="101">
        <v>70</v>
      </c>
      <c r="C559" s="107" t="str">
        <f t="shared" si="11"/>
        <v>A3</v>
      </c>
    </row>
    <row r="560" spans="1:3" x14ac:dyDescent="0.25">
      <c r="A560" s="108" t="s">
        <v>122</v>
      </c>
      <c r="B560" s="100">
        <v>50</v>
      </c>
      <c r="C560" s="107" t="str">
        <f t="shared" si="11"/>
        <v>A4</v>
      </c>
    </row>
    <row r="561" spans="1:3" x14ac:dyDescent="0.25">
      <c r="A561" s="108" t="s">
        <v>211</v>
      </c>
      <c r="B561" s="104">
        <v>74</v>
      </c>
      <c r="C561" s="107" t="str">
        <f t="shared" si="11"/>
        <v>A3</v>
      </c>
    </row>
    <row r="562" spans="1:3" x14ac:dyDescent="0.25">
      <c r="A562" s="108" t="s">
        <v>263</v>
      </c>
      <c r="B562" s="100">
        <v>86</v>
      </c>
      <c r="C562" s="107" t="str">
        <f t="shared" si="11"/>
        <v>A2</v>
      </c>
    </row>
    <row r="563" spans="1:3" x14ac:dyDescent="0.25">
      <c r="A563" s="108" t="s">
        <v>122</v>
      </c>
      <c r="B563" s="100">
        <v>50</v>
      </c>
      <c r="C563" s="107" t="str">
        <f t="shared" si="11"/>
        <v>A4</v>
      </c>
    </row>
    <row r="564" spans="1:3" x14ac:dyDescent="0.25">
      <c r="A564" s="108" t="s">
        <v>122</v>
      </c>
      <c r="B564" s="100">
        <v>50</v>
      </c>
      <c r="C564" s="107" t="str">
        <f t="shared" si="11"/>
        <v>A4</v>
      </c>
    </row>
    <row r="565" spans="1:3" ht="15" x14ac:dyDescent="0.25">
      <c r="A565" s="108" t="s">
        <v>264</v>
      </c>
      <c r="B565" s="108">
        <v>11</v>
      </c>
      <c r="C565" s="107" t="str">
        <f t="shared" si="11"/>
        <v>B4</v>
      </c>
    </row>
    <row r="566" spans="1:3" ht="15" x14ac:dyDescent="0.25">
      <c r="A566" s="108" t="s">
        <v>265</v>
      </c>
      <c r="B566" s="108">
        <v>61</v>
      </c>
      <c r="C566" s="107" t="str">
        <f t="shared" si="11"/>
        <v>A4</v>
      </c>
    </row>
    <row r="567" spans="1:3" ht="15" x14ac:dyDescent="0.25">
      <c r="A567" s="108" t="s">
        <v>177</v>
      </c>
      <c r="B567" s="108">
        <v>44</v>
      </c>
      <c r="C567" s="107" t="str">
        <f t="shared" si="11"/>
        <v>B1</v>
      </c>
    </row>
    <row r="568" spans="1:3" ht="15" x14ac:dyDescent="0.25">
      <c r="A568" s="108" t="s">
        <v>266</v>
      </c>
      <c r="B568" s="108">
        <v>66</v>
      </c>
      <c r="C568" s="107" t="str">
        <f t="shared" si="11"/>
        <v>A3</v>
      </c>
    </row>
    <row r="569" spans="1:3" ht="15" x14ac:dyDescent="0.25">
      <c r="A569" s="108" t="s">
        <v>266</v>
      </c>
      <c r="B569" s="107">
        <v>66</v>
      </c>
      <c r="C569" s="107" t="str">
        <f t="shared" si="11"/>
        <v>A3</v>
      </c>
    </row>
    <row r="570" spans="1:3" x14ac:dyDescent="0.25">
      <c r="A570" s="108" t="s">
        <v>122</v>
      </c>
      <c r="B570" s="100">
        <v>50</v>
      </c>
      <c r="C570" s="107" t="str">
        <f t="shared" si="11"/>
        <v>A4</v>
      </c>
    </row>
    <row r="571" spans="1:3" ht="15" x14ac:dyDescent="0.25">
      <c r="A571" s="108" t="s">
        <v>267</v>
      </c>
      <c r="B571" s="108">
        <v>14</v>
      </c>
      <c r="C571" s="107" t="str">
        <f t="shared" si="11"/>
        <v>B3</v>
      </c>
    </row>
    <row r="572" spans="1:3" ht="15" x14ac:dyDescent="0.25">
      <c r="A572" s="108" t="s">
        <v>17</v>
      </c>
      <c r="B572" s="108">
        <v>93</v>
      </c>
      <c r="C572" s="107" t="str">
        <f t="shared" si="11"/>
        <v>A1</v>
      </c>
    </row>
    <row r="573" spans="1:3" ht="15" x14ac:dyDescent="0.25">
      <c r="A573" s="108" t="s">
        <v>43</v>
      </c>
      <c r="B573" s="108">
        <v>46</v>
      </c>
      <c r="C573" s="107" t="str">
        <f t="shared" si="11"/>
        <v>B1</v>
      </c>
    </row>
    <row r="574" spans="1:3" x14ac:dyDescent="0.25">
      <c r="A574" s="100" t="s">
        <v>268</v>
      </c>
      <c r="B574" s="100">
        <v>43</v>
      </c>
      <c r="C574" s="107" t="str">
        <f t="shared" si="11"/>
        <v>B1</v>
      </c>
    </row>
    <row r="575" spans="1:3" x14ac:dyDescent="0.25">
      <c r="A575" s="100" t="s">
        <v>269</v>
      </c>
      <c r="B575" s="100">
        <v>64</v>
      </c>
      <c r="C575" s="107" t="str">
        <f t="shared" si="11"/>
        <v>A3</v>
      </c>
    </row>
    <row r="576" spans="1:3" x14ac:dyDescent="0.25">
      <c r="A576" s="100" t="s">
        <v>113</v>
      </c>
      <c r="B576" s="107">
        <v>68</v>
      </c>
      <c r="C576" s="107" t="str">
        <f t="shared" si="11"/>
        <v>A3</v>
      </c>
    </row>
    <row r="577" spans="1:3" x14ac:dyDescent="0.25">
      <c r="A577" s="100" t="s">
        <v>270</v>
      </c>
      <c r="B577" s="100">
        <v>67</v>
      </c>
      <c r="C577" s="107" t="str">
        <f t="shared" si="11"/>
        <v>A3</v>
      </c>
    </row>
    <row r="578" spans="1:3" x14ac:dyDescent="0.25">
      <c r="A578" s="100" t="s">
        <v>135</v>
      </c>
      <c r="B578" s="100">
        <v>45</v>
      </c>
      <c r="C578" s="107" t="str">
        <f t="shared" si="11"/>
        <v>B1</v>
      </c>
    </row>
    <row r="579" spans="1:3" x14ac:dyDescent="0.25">
      <c r="A579" s="100" t="s">
        <v>91</v>
      </c>
      <c r="B579" s="107">
        <v>92</v>
      </c>
      <c r="C579" s="107" t="str">
        <f t="shared" si="11"/>
        <v>A1</v>
      </c>
    </row>
    <row r="580" spans="1:3" x14ac:dyDescent="0.25">
      <c r="A580" s="100" t="s">
        <v>56</v>
      </c>
      <c r="B580" s="104">
        <v>74</v>
      </c>
      <c r="C580" s="107" t="str">
        <f t="shared" si="11"/>
        <v>A3</v>
      </c>
    </row>
    <row r="581" spans="1:3" x14ac:dyDescent="0.25">
      <c r="A581" s="100" t="s">
        <v>205</v>
      </c>
      <c r="B581" s="107">
        <v>89</v>
      </c>
      <c r="C581" s="107" t="str">
        <f t="shared" si="11"/>
        <v>A1</v>
      </c>
    </row>
    <row r="582" spans="1:3" x14ac:dyDescent="0.25">
      <c r="A582" s="100" t="s">
        <v>112</v>
      </c>
      <c r="B582" s="107">
        <v>31</v>
      </c>
      <c r="C582" s="107" t="str">
        <f t="shared" si="11"/>
        <v>B2</v>
      </c>
    </row>
    <row r="583" spans="1:3" x14ac:dyDescent="0.25">
      <c r="A583" s="100" t="s">
        <v>112</v>
      </c>
      <c r="B583" s="107">
        <v>31</v>
      </c>
      <c r="C583" s="107" t="str">
        <f t="shared" si="11"/>
        <v>B2</v>
      </c>
    </row>
    <row r="584" spans="1:3" x14ac:dyDescent="0.25">
      <c r="A584" s="100" t="s">
        <v>56</v>
      </c>
      <c r="B584" s="104">
        <v>74</v>
      </c>
      <c r="C584" s="107" t="str">
        <f t="shared" si="11"/>
        <v>A3</v>
      </c>
    </row>
    <row r="585" spans="1:3" x14ac:dyDescent="0.25">
      <c r="A585" s="100" t="s">
        <v>108</v>
      </c>
      <c r="B585" s="100">
        <v>86</v>
      </c>
      <c r="C585" s="107" t="str">
        <f t="shared" si="11"/>
        <v>A2</v>
      </c>
    </row>
    <row r="586" spans="1:3" x14ac:dyDescent="0.25">
      <c r="A586" s="100" t="s">
        <v>122</v>
      </c>
      <c r="B586" s="100">
        <v>50</v>
      </c>
      <c r="C586" s="107" t="str">
        <f t="shared" si="11"/>
        <v>A4</v>
      </c>
    </row>
    <row r="587" spans="1:3" x14ac:dyDescent="0.25">
      <c r="A587" s="100" t="s">
        <v>56</v>
      </c>
      <c r="B587" s="104">
        <v>74</v>
      </c>
      <c r="C587" s="107" t="str">
        <f t="shared" si="11"/>
        <v>A3</v>
      </c>
    </row>
    <row r="588" spans="1:3" x14ac:dyDescent="0.25">
      <c r="A588" s="100" t="s">
        <v>271</v>
      </c>
      <c r="B588" s="100">
        <v>78</v>
      </c>
      <c r="C588" s="107" t="str">
        <f t="shared" si="11"/>
        <v>A2</v>
      </c>
    </row>
    <row r="589" spans="1:3" x14ac:dyDescent="0.25">
      <c r="A589" s="100" t="s">
        <v>272</v>
      </c>
      <c r="B589" s="107">
        <v>31</v>
      </c>
      <c r="C589" s="107" t="str">
        <f t="shared" si="11"/>
        <v>B2</v>
      </c>
    </row>
    <row r="590" spans="1:3" x14ac:dyDescent="0.25">
      <c r="A590" s="100" t="s">
        <v>205</v>
      </c>
      <c r="B590" s="107">
        <v>89</v>
      </c>
      <c r="C590" s="107" t="str">
        <f t="shared" si="11"/>
        <v>A1</v>
      </c>
    </row>
    <row r="591" spans="1:3" x14ac:dyDescent="0.25">
      <c r="A591" s="100" t="s">
        <v>273</v>
      </c>
      <c r="B591" s="100">
        <v>0</v>
      </c>
      <c r="C591" s="107">
        <f t="shared" si="11"/>
        <v>0</v>
      </c>
    </row>
    <row r="592" spans="1:3" x14ac:dyDescent="0.25">
      <c r="A592" s="100" t="s">
        <v>41</v>
      </c>
      <c r="B592" s="100">
        <v>0</v>
      </c>
      <c r="C592" s="107">
        <f t="shared" si="11"/>
        <v>0</v>
      </c>
    </row>
    <row r="593" spans="1:3" x14ac:dyDescent="0.25">
      <c r="A593" s="100" t="s">
        <v>154</v>
      </c>
      <c r="B593" s="107">
        <v>25</v>
      </c>
      <c r="C593" s="107" t="str">
        <f t="shared" si="11"/>
        <v>B2</v>
      </c>
    </row>
    <row r="594" spans="1:3" x14ac:dyDescent="0.25">
      <c r="A594" s="100" t="s">
        <v>41</v>
      </c>
      <c r="B594" s="100">
        <v>0</v>
      </c>
      <c r="C594" s="107">
        <f t="shared" si="11"/>
        <v>0</v>
      </c>
    </row>
    <row r="595" spans="1:3" x14ac:dyDescent="0.25">
      <c r="A595" s="100" t="s">
        <v>41</v>
      </c>
      <c r="B595" s="100">
        <v>0</v>
      </c>
      <c r="C595" s="107">
        <f t="shared" si="11"/>
        <v>0</v>
      </c>
    </row>
    <row r="596" spans="1:3" x14ac:dyDescent="0.25">
      <c r="A596" s="100" t="s">
        <v>205</v>
      </c>
      <c r="B596" s="107">
        <v>89</v>
      </c>
      <c r="C596" s="107" t="str">
        <f t="shared" si="11"/>
        <v>A1</v>
      </c>
    </row>
    <row r="597" spans="1:3" x14ac:dyDescent="0.25">
      <c r="A597" s="100" t="s">
        <v>246</v>
      </c>
      <c r="B597" s="100">
        <v>94</v>
      </c>
      <c r="C597" s="107" t="str">
        <f t="shared" si="11"/>
        <v>A1</v>
      </c>
    </row>
    <row r="598" spans="1:3" x14ac:dyDescent="0.25">
      <c r="A598" s="100" t="s">
        <v>108</v>
      </c>
      <c r="B598" s="100">
        <v>86</v>
      </c>
      <c r="C598" s="107" t="str">
        <f t="shared" si="11"/>
        <v>A2</v>
      </c>
    </row>
    <row r="599" spans="1:3" x14ac:dyDescent="0.25">
      <c r="A599" s="100" t="s">
        <v>43</v>
      </c>
      <c r="B599" s="100">
        <v>46</v>
      </c>
      <c r="C599" s="107" t="str">
        <f t="shared" si="11"/>
        <v>B1</v>
      </c>
    </row>
    <row r="600" spans="1:3" x14ac:dyDescent="0.25">
      <c r="A600" s="100" t="s">
        <v>54</v>
      </c>
      <c r="B600" s="100">
        <v>36</v>
      </c>
      <c r="C600" s="107" t="str">
        <f t="shared" si="11"/>
        <v>B2</v>
      </c>
    </row>
    <row r="601" spans="1:3" x14ac:dyDescent="0.25">
      <c r="A601" s="116" t="s">
        <v>274</v>
      </c>
      <c r="B601" s="100">
        <v>50</v>
      </c>
      <c r="C601" s="101" t="str">
        <f t="shared" si="11"/>
        <v>A4</v>
      </c>
    </row>
    <row r="602" spans="1:3" x14ac:dyDescent="0.25">
      <c r="A602" s="116" t="s">
        <v>56</v>
      </c>
      <c r="B602" s="104">
        <v>74</v>
      </c>
      <c r="C602" s="101" t="str">
        <f t="shared" si="11"/>
        <v>A3</v>
      </c>
    </row>
    <row r="603" spans="1:3" x14ac:dyDescent="0.25">
      <c r="A603" s="116" t="s">
        <v>42</v>
      </c>
      <c r="B603" s="112">
        <v>14</v>
      </c>
      <c r="C603" s="101" t="str">
        <f t="shared" si="11"/>
        <v>B3</v>
      </c>
    </row>
    <row r="604" spans="1:3" x14ac:dyDescent="0.25">
      <c r="A604" s="116" t="s">
        <v>275</v>
      </c>
      <c r="B604" s="116">
        <v>25</v>
      </c>
      <c r="C604" s="101" t="str">
        <f t="shared" si="11"/>
        <v>B2</v>
      </c>
    </row>
    <row r="605" spans="1:3" x14ac:dyDescent="0.25">
      <c r="A605" s="116" t="s">
        <v>275</v>
      </c>
      <c r="B605" s="116">
        <v>25</v>
      </c>
      <c r="C605" s="101" t="str">
        <f t="shared" si="11"/>
        <v>B2</v>
      </c>
    </row>
    <row r="606" spans="1:3" x14ac:dyDescent="0.25">
      <c r="A606" s="116" t="s">
        <v>274</v>
      </c>
      <c r="B606" s="100">
        <v>50</v>
      </c>
      <c r="C606" s="101" t="str">
        <f t="shared" si="11"/>
        <v>A4</v>
      </c>
    </row>
    <row r="607" spans="1:3" x14ac:dyDescent="0.25">
      <c r="A607" s="116" t="s">
        <v>56</v>
      </c>
      <c r="B607" s="104">
        <v>74</v>
      </c>
      <c r="C607" s="101" t="str">
        <f t="shared" si="11"/>
        <v>A3</v>
      </c>
    </row>
    <row r="608" spans="1:3" x14ac:dyDescent="0.25">
      <c r="A608" s="116" t="s">
        <v>20</v>
      </c>
      <c r="B608" s="116">
        <v>15</v>
      </c>
      <c r="C608" s="101" t="str">
        <f t="shared" si="11"/>
        <v>B3</v>
      </c>
    </row>
    <row r="609" spans="1:3" x14ac:dyDescent="0.25">
      <c r="A609" s="116" t="s">
        <v>16</v>
      </c>
      <c r="B609" s="116">
        <v>77</v>
      </c>
      <c r="C609" s="101" t="str">
        <f t="shared" si="11"/>
        <v>A2</v>
      </c>
    </row>
    <row r="610" spans="1:3" x14ac:dyDescent="0.25">
      <c r="A610" s="116" t="s">
        <v>91</v>
      </c>
      <c r="B610" s="116">
        <v>92</v>
      </c>
      <c r="C610" s="101" t="str">
        <f t="shared" si="11"/>
        <v>A1</v>
      </c>
    </row>
    <row r="611" spans="1:3" x14ac:dyDescent="0.25">
      <c r="A611" s="116" t="s">
        <v>274</v>
      </c>
      <c r="B611" s="100">
        <v>50</v>
      </c>
      <c r="C611" s="101" t="str">
        <f t="shared" si="11"/>
        <v>A4</v>
      </c>
    </row>
    <row r="612" spans="1:3" x14ac:dyDescent="0.25">
      <c r="A612" s="116" t="s">
        <v>56</v>
      </c>
      <c r="B612" s="104">
        <v>74</v>
      </c>
      <c r="C612" s="101" t="str">
        <f t="shared" si="11"/>
        <v>A3</v>
      </c>
    </row>
    <row r="613" spans="1:3" x14ac:dyDescent="0.25">
      <c r="A613" s="116" t="s">
        <v>48</v>
      </c>
      <c r="B613" s="112">
        <v>0</v>
      </c>
      <c r="C613" s="101">
        <f t="shared" si="11"/>
        <v>0</v>
      </c>
    </row>
    <row r="614" spans="1:3" x14ac:dyDescent="0.25">
      <c r="A614" s="116" t="s">
        <v>272</v>
      </c>
      <c r="B614" s="101">
        <v>31</v>
      </c>
      <c r="C614" s="101" t="str">
        <f t="shared" si="11"/>
        <v>B2</v>
      </c>
    </row>
    <row r="615" spans="1:3" x14ac:dyDescent="0.25">
      <c r="A615" s="116" t="s">
        <v>51</v>
      </c>
      <c r="B615" s="101">
        <v>70</v>
      </c>
      <c r="C615" s="101" t="str">
        <f t="shared" si="11"/>
        <v>A3</v>
      </c>
    </row>
    <row r="616" spans="1:3" x14ac:dyDescent="0.25">
      <c r="A616" s="116" t="s">
        <v>56</v>
      </c>
      <c r="B616" s="104">
        <v>74</v>
      </c>
      <c r="C616" s="101" t="str">
        <f t="shared" si="11"/>
        <v>A3</v>
      </c>
    </row>
    <row r="617" spans="1:3" x14ac:dyDescent="0.25">
      <c r="A617" s="116" t="s">
        <v>21</v>
      </c>
      <c r="B617" s="116">
        <v>54</v>
      </c>
      <c r="C617" s="101" t="str">
        <f t="shared" si="11"/>
        <v>A4</v>
      </c>
    </row>
    <row r="618" spans="1:3" x14ac:dyDescent="0.25">
      <c r="A618" s="116" t="s">
        <v>13</v>
      </c>
      <c r="B618" s="116">
        <v>76</v>
      </c>
      <c r="C618" s="101" t="str">
        <f t="shared" ref="C618:C649" si="12">IF(AND(B618&gt;=87,B618&lt;=99.9),"A1",IF(AND(B618&gt;=75,B618&lt;=87.4),"A2",IF(AND(B618&gt;=62.5,B618&lt;=74.9),"A3",IF(AND(B618&gt;=50,B618&lt;=62.4),"A4",IF(AND(B618&gt;=37.5,B618&lt;=49.9),"B1",IF(AND(B618&gt;=25,B618&lt;=37.4),"B2",IF(AND(B618&gt;=12.5,B618&lt;=24.9),"B3",IF(AND(B618&gt;=0.1,B618&lt;=12.4),"B4",0))))))))</f>
        <v>A2</v>
      </c>
    </row>
    <row r="619" spans="1:3" x14ac:dyDescent="0.25">
      <c r="A619" s="112" t="s">
        <v>276</v>
      </c>
      <c r="B619" s="112">
        <v>0</v>
      </c>
      <c r="C619" s="101">
        <f t="shared" si="12"/>
        <v>0</v>
      </c>
    </row>
    <row r="620" spans="1:3" x14ac:dyDescent="0.25">
      <c r="A620" s="116" t="s">
        <v>55</v>
      </c>
      <c r="B620" s="116">
        <v>97</v>
      </c>
      <c r="C620" s="101" t="str">
        <f t="shared" si="12"/>
        <v>A1</v>
      </c>
    </row>
    <row r="621" spans="1:3" x14ac:dyDescent="0.25">
      <c r="A621" s="116" t="s">
        <v>277</v>
      </c>
      <c r="B621" s="112">
        <v>0</v>
      </c>
      <c r="C621" s="101">
        <f t="shared" si="12"/>
        <v>0</v>
      </c>
    </row>
    <row r="622" spans="1:3" x14ac:dyDescent="0.25">
      <c r="A622" s="116" t="s">
        <v>34</v>
      </c>
      <c r="B622" s="100">
        <v>86</v>
      </c>
      <c r="C622" s="101" t="str">
        <f t="shared" si="12"/>
        <v>A2</v>
      </c>
    </row>
    <row r="623" spans="1:3" x14ac:dyDescent="0.25">
      <c r="A623" s="97" t="s">
        <v>21</v>
      </c>
      <c r="B623" s="97">
        <v>54</v>
      </c>
      <c r="C623" s="97" t="str">
        <f t="shared" si="12"/>
        <v>A4</v>
      </c>
    </row>
    <row r="624" spans="1:3" x14ac:dyDescent="0.25">
      <c r="A624" s="117" t="s">
        <v>278</v>
      </c>
      <c r="B624" s="117">
        <v>75</v>
      </c>
      <c r="C624" s="97" t="str">
        <f t="shared" si="12"/>
        <v>A2</v>
      </c>
    </row>
    <row r="625" spans="1:3" x14ac:dyDescent="0.25">
      <c r="A625" s="117" t="s">
        <v>279</v>
      </c>
      <c r="B625" s="117">
        <v>78</v>
      </c>
      <c r="C625" s="97" t="str">
        <f t="shared" si="12"/>
        <v>A2</v>
      </c>
    </row>
    <row r="626" spans="1:3" x14ac:dyDescent="0.25">
      <c r="A626" s="117" t="s">
        <v>108</v>
      </c>
      <c r="B626" s="117">
        <v>86</v>
      </c>
      <c r="C626" s="97" t="str">
        <f t="shared" si="12"/>
        <v>A2</v>
      </c>
    </row>
    <row r="627" spans="1:3" x14ac:dyDescent="0.25">
      <c r="A627" s="117" t="s">
        <v>280</v>
      </c>
      <c r="B627" s="100">
        <v>87</v>
      </c>
      <c r="C627" s="97" t="str">
        <f t="shared" si="12"/>
        <v>A1</v>
      </c>
    </row>
    <row r="628" spans="1:3" x14ac:dyDescent="0.25">
      <c r="A628" s="117" t="s">
        <v>281</v>
      </c>
      <c r="B628" s="100">
        <v>72</v>
      </c>
      <c r="C628" s="97" t="str">
        <f t="shared" si="12"/>
        <v>A3</v>
      </c>
    </row>
    <row r="629" spans="1:3" x14ac:dyDescent="0.25">
      <c r="A629" s="117" t="s">
        <v>17</v>
      </c>
      <c r="B629" s="100">
        <v>93</v>
      </c>
      <c r="C629" s="97" t="str">
        <f>IF(AND(B629&gt;=87,B629&lt;=99.9),"A1",IF(AND(B629&gt;=75,B629&lt;=87.4),"A2",IF(AND(B629&gt;=62.5,B629&lt;=74.9),"A3",IF(AND(B629&gt;=50,B629&lt;=62.4),"A4",IF(AND(B629&gt;=37.5,B629&lt;=49.9),"B1",IF(AND(B629&gt;=25,B629&lt;=37.4),"B2",IF(AND(B629&gt;=12.5,B629&lt;=24.9),"B3",IF(AND(B629&gt;=0.1,B629&lt;=12.4),"B4",0))))))))</f>
        <v>A1</v>
      </c>
    </row>
    <row r="630" spans="1:3" x14ac:dyDescent="0.25">
      <c r="A630" s="117" t="s">
        <v>282</v>
      </c>
      <c r="B630" s="97">
        <v>36</v>
      </c>
      <c r="C630" s="97" t="str">
        <f>IF(AND(B630&gt;=87,B630&lt;=99.9),"A1",IF(AND(B630&gt;=75,B630&lt;=87.4),"A2",IF(AND(B630&gt;=62.5,B630&lt;=74.9),"A3",IF(AND(B630&gt;=50,B630&lt;=62.4),"A4",IF(AND(B630&gt;=37.5,B630&lt;=49.9),"B1",IF(AND(B630&gt;=25,B630&lt;=37.4),"B2",IF(AND(B630&gt;=12.5,B630&lt;=24.9),"B3",IF(AND(B630&gt;=0.1,B630&lt;=12.4),"B4",0))))))))</f>
        <v>B2</v>
      </c>
    </row>
    <row r="631" spans="1:3" x14ac:dyDescent="0.25">
      <c r="A631" s="117" t="s">
        <v>14</v>
      </c>
      <c r="B631" s="117">
        <v>70</v>
      </c>
      <c r="C631" s="97" t="str">
        <f t="shared" si="12"/>
        <v>A3</v>
      </c>
    </row>
    <row r="632" spans="1:3" x14ac:dyDescent="0.25">
      <c r="A632" s="117" t="s">
        <v>122</v>
      </c>
      <c r="B632" s="118">
        <v>50</v>
      </c>
      <c r="C632" s="97" t="str">
        <f t="shared" si="12"/>
        <v>A4</v>
      </c>
    </row>
    <row r="633" spans="1:3" x14ac:dyDescent="0.25">
      <c r="A633" s="117" t="s">
        <v>122</v>
      </c>
      <c r="B633" s="118">
        <v>50</v>
      </c>
      <c r="C633" s="97" t="str">
        <f t="shared" si="12"/>
        <v>A4</v>
      </c>
    </row>
    <row r="634" spans="1:3" x14ac:dyDescent="0.25">
      <c r="A634" s="117" t="s">
        <v>112</v>
      </c>
      <c r="B634" s="105">
        <v>31</v>
      </c>
      <c r="C634" s="97" t="str">
        <f t="shared" si="12"/>
        <v>B2</v>
      </c>
    </row>
    <row r="635" spans="1:3" x14ac:dyDescent="0.25">
      <c r="A635" s="117" t="s">
        <v>283</v>
      </c>
      <c r="B635" s="117" t="s">
        <v>291</v>
      </c>
      <c r="C635" s="97" t="s">
        <v>291</v>
      </c>
    </row>
    <row r="636" spans="1:3" x14ac:dyDescent="0.25">
      <c r="A636" s="117" t="s">
        <v>108</v>
      </c>
      <c r="B636" s="117">
        <v>86</v>
      </c>
      <c r="C636" s="97" t="str">
        <f t="shared" si="12"/>
        <v>A2</v>
      </c>
    </row>
    <row r="637" spans="1:3" x14ac:dyDescent="0.25">
      <c r="A637" s="117" t="s">
        <v>43</v>
      </c>
      <c r="B637" s="117">
        <v>46</v>
      </c>
      <c r="C637" s="97" t="str">
        <f t="shared" si="12"/>
        <v>B1</v>
      </c>
    </row>
    <row r="638" spans="1:3" x14ac:dyDescent="0.25">
      <c r="A638" s="117" t="s">
        <v>284</v>
      </c>
      <c r="B638" s="97">
        <v>54</v>
      </c>
      <c r="C638" s="97" t="str">
        <f t="shared" si="12"/>
        <v>A4</v>
      </c>
    </row>
    <row r="639" spans="1:3" x14ac:dyDescent="0.25">
      <c r="A639" s="117" t="s">
        <v>246</v>
      </c>
      <c r="B639" s="101">
        <v>94</v>
      </c>
      <c r="C639" s="97" t="str">
        <f t="shared" si="12"/>
        <v>A1</v>
      </c>
    </row>
    <row r="640" spans="1:3" x14ac:dyDescent="0.25">
      <c r="A640" s="117" t="s">
        <v>114</v>
      </c>
      <c r="B640" s="116">
        <v>25</v>
      </c>
      <c r="C640" s="97" t="str">
        <f t="shared" si="12"/>
        <v>B2</v>
      </c>
    </row>
    <row r="641" spans="1:3" x14ac:dyDescent="0.25">
      <c r="A641" s="117" t="s">
        <v>285</v>
      </c>
      <c r="B641" s="117" t="s">
        <v>291</v>
      </c>
      <c r="C641" s="97" t="s">
        <v>291</v>
      </c>
    </row>
    <row r="642" spans="1:3" x14ac:dyDescent="0.25">
      <c r="A642" s="117" t="s">
        <v>203</v>
      </c>
      <c r="B642" s="100">
        <v>89</v>
      </c>
      <c r="C642" s="97" t="str">
        <f t="shared" si="12"/>
        <v>A1</v>
      </c>
    </row>
    <row r="643" spans="1:3" x14ac:dyDescent="0.25">
      <c r="A643" s="97" t="s">
        <v>286</v>
      </c>
      <c r="B643" s="95">
        <v>39</v>
      </c>
      <c r="C643" s="97" t="str">
        <f t="shared" si="12"/>
        <v>B1</v>
      </c>
    </row>
    <row r="644" spans="1:3" x14ac:dyDescent="0.25">
      <c r="A644" s="97" t="s">
        <v>154</v>
      </c>
      <c r="B644" s="107">
        <v>25</v>
      </c>
      <c r="C644" s="97" t="str">
        <f t="shared" si="12"/>
        <v>B2</v>
      </c>
    </row>
    <row r="645" spans="1:3" x14ac:dyDescent="0.25">
      <c r="A645" s="97" t="s">
        <v>287</v>
      </c>
      <c r="B645" s="97" t="s">
        <v>291</v>
      </c>
      <c r="C645" s="97">
        <f t="shared" si="12"/>
        <v>0</v>
      </c>
    </row>
    <row r="646" spans="1:3" x14ac:dyDescent="0.25">
      <c r="A646" s="97" t="s">
        <v>103</v>
      </c>
      <c r="B646" s="117">
        <v>70</v>
      </c>
      <c r="C646" s="97" t="str">
        <f t="shared" si="12"/>
        <v>A3</v>
      </c>
    </row>
    <row r="647" spans="1:3" x14ac:dyDescent="0.25">
      <c r="A647" s="97" t="s">
        <v>23</v>
      </c>
      <c r="B647" s="95">
        <v>50</v>
      </c>
      <c r="C647" s="97" t="str">
        <f t="shared" si="12"/>
        <v>A4</v>
      </c>
    </row>
    <row r="648" spans="1:3" x14ac:dyDescent="0.25">
      <c r="A648" s="97" t="s">
        <v>266</v>
      </c>
      <c r="B648" s="107">
        <v>66</v>
      </c>
      <c r="C648" s="97" t="str">
        <f t="shared" si="12"/>
        <v>A3</v>
      </c>
    </row>
    <row r="649" spans="1:3" x14ac:dyDescent="0.25">
      <c r="A649" s="97" t="s">
        <v>56</v>
      </c>
      <c r="B649" s="109">
        <v>74</v>
      </c>
      <c r="C649" s="97" t="str">
        <f t="shared" si="12"/>
        <v>A3</v>
      </c>
    </row>
    <row r="650" spans="1:3" x14ac:dyDescent="0.25">
      <c r="A650" s="97" t="s">
        <v>288</v>
      </c>
      <c r="B650" s="97">
        <v>9</v>
      </c>
      <c r="C650" s="97" t="str">
        <f>IF(AND(B650&gt;=87,B650&lt;=99.9),"A1",IF(AND(B650&gt;=75,B650&lt;=87.4),"A2",IF(AND(B650&gt;=62.5,B650&lt;=74.9),"A3",IF(AND(B650&gt;=50,B650&lt;=62.4),"A4",IF(AND(B650&gt;=37.5,B650&lt;=49.9),"B1",IF(AND(B650&gt;=25,B650&lt;=37.4),"B2",IF(AND(B650&gt;=12.5,B650&lt;=24.9),"B3",IF(AND(B650&gt;=0.1,B650&lt;=12.4),"B4",0))))))))</f>
        <v>B4</v>
      </c>
    </row>
    <row r="651" spans="1:3" x14ac:dyDescent="0.25">
      <c r="A651" s="97" t="s">
        <v>236</v>
      </c>
      <c r="B651" s="97">
        <v>49</v>
      </c>
      <c r="C651" s="97" t="str">
        <f t="shared" ref="C651:C653" si="13">IF(AND(B651&gt;=87,B651&lt;=99.9),"A1",IF(AND(B651&gt;=75,B651&lt;=87.4),"A2",IF(AND(B651&gt;=62.5,B651&lt;=74.9),"A3",IF(AND(B651&gt;=50,B651&lt;=62.4),"A4",IF(AND(B651&gt;=37.5,B651&lt;=49.9),"B1",IF(AND(B651&gt;=25,B651&lt;=37.4),"B2",IF(AND(B651&gt;=12.5,B651&lt;=24.9),"B3",IF(AND(B651&gt;=0.1,B651&lt;=12.4),"B4",0))))))))</f>
        <v>B1</v>
      </c>
    </row>
    <row r="652" spans="1:3" x14ac:dyDescent="0.25">
      <c r="A652" s="97" t="s">
        <v>84</v>
      </c>
      <c r="B652" s="97">
        <v>39</v>
      </c>
      <c r="C652" s="97" t="str">
        <f t="shared" si="13"/>
        <v>B1</v>
      </c>
    </row>
    <row r="653" spans="1:3" x14ac:dyDescent="0.25">
      <c r="A653" s="97" t="s">
        <v>289</v>
      </c>
      <c r="B653" s="97">
        <v>0</v>
      </c>
      <c r="C653" s="97">
        <f t="shared" si="13"/>
        <v>0</v>
      </c>
    </row>
  </sheetData>
  <autoFilter ref="A1:C653" xr:uid="{6E936E8A-210A-41E9-8284-85022A1CD0B3}"/>
  <mergeCells count="2">
    <mergeCell ref="H2:L12"/>
    <mergeCell ref="H13:L2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CALCULOS -PONTUAÇAO</vt:lpstr>
      <vt:lpstr>PRODUÇÃO CIENTIFICA 2021-2024</vt:lpstr>
      <vt:lpstr>EXTRATO REFERENCIA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Elzania Pereira</cp:lastModifiedBy>
  <dcterms:created xsi:type="dcterms:W3CDTF">2020-09-29T18:13:36Z</dcterms:created>
  <dcterms:modified xsi:type="dcterms:W3CDTF">2024-11-19T19:03:55Z</dcterms:modified>
</cp:coreProperties>
</file>